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21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X:\Health\ResearchProjects\JBilzon\RC-FH1136 - IAA Amputee Prosthetics Project\RESULTS\STATISTICS\VALIDITY_VOLUME\"/>
    </mc:Choice>
  </mc:AlternateContent>
  <bookViews>
    <workbookView xWindow="-105" yWindow="0" windowWidth="25695" windowHeight="15015"/>
  </bookViews>
  <sheets>
    <sheet name=" 10 models" sheetId="3" r:id="rId1"/>
    <sheet name=" 10 models log" sheetId="4" r:id="rId2"/>
    <sheet name=" 10 models ratio" sheetId="5" r:id="rId3"/>
    <sheet name="Sheet2" sheetId="2" r:id="rId4"/>
    <sheet name=" 5 models TT" sheetId="6" r:id="rId5"/>
    <sheet name=" 5 models TF" sheetId="7" r:id="rId6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2" i="3" l="1"/>
  <c r="R16" i="7"/>
  <c r="R15" i="7"/>
  <c r="R14" i="7"/>
  <c r="R13" i="7"/>
  <c r="R12" i="7"/>
  <c r="S6" i="7"/>
  <c r="S5" i="7"/>
  <c r="S4" i="7"/>
  <c r="S3" i="7"/>
  <c r="S2" i="7"/>
  <c r="R6" i="7"/>
  <c r="R5" i="7"/>
  <c r="R4" i="7"/>
  <c r="R3" i="7"/>
  <c r="R2" i="7"/>
  <c r="R12" i="6"/>
  <c r="S5" i="6"/>
  <c r="S4" i="6"/>
  <c r="S3" i="6"/>
  <c r="S2" i="6"/>
  <c r="R16" i="6"/>
  <c r="R15" i="6"/>
  <c r="R14" i="6"/>
  <c r="R13" i="6"/>
  <c r="R6" i="6"/>
  <c r="R5" i="6"/>
  <c r="R4" i="6"/>
  <c r="R3" i="6"/>
  <c r="R2" i="6"/>
  <c r="S6" i="6"/>
  <c r="O40" i="7"/>
  <c r="K40" i="7"/>
  <c r="F40" i="7"/>
  <c r="E40" i="7"/>
  <c r="J40" i="7" s="1"/>
  <c r="O39" i="7"/>
  <c r="K39" i="7"/>
  <c r="F39" i="7"/>
  <c r="E39" i="7"/>
  <c r="J39" i="7" s="1"/>
  <c r="O38" i="7"/>
  <c r="K38" i="7"/>
  <c r="F38" i="7"/>
  <c r="E38" i="7"/>
  <c r="J38" i="7" s="1"/>
  <c r="O37" i="7"/>
  <c r="K37" i="7"/>
  <c r="F37" i="7"/>
  <c r="E37" i="7"/>
  <c r="J37" i="7" s="1"/>
  <c r="O36" i="7"/>
  <c r="K36" i="7"/>
  <c r="F36" i="7"/>
  <c r="E36" i="7"/>
  <c r="J36" i="7" s="1"/>
  <c r="O35" i="7"/>
  <c r="K35" i="7"/>
  <c r="F35" i="7"/>
  <c r="E35" i="7"/>
  <c r="J35" i="7" s="1"/>
  <c r="O34" i="7"/>
  <c r="K34" i="7"/>
  <c r="F34" i="7"/>
  <c r="E34" i="7"/>
  <c r="J34" i="7" s="1"/>
  <c r="O33" i="7"/>
  <c r="K33" i="7"/>
  <c r="J33" i="7"/>
  <c r="F33" i="7"/>
  <c r="E33" i="7"/>
  <c r="O32" i="7"/>
  <c r="K32" i="7"/>
  <c r="F32" i="7"/>
  <c r="E32" i="7"/>
  <c r="J32" i="7" s="1"/>
  <c r="O31" i="7"/>
  <c r="K31" i="7"/>
  <c r="F31" i="7"/>
  <c r="E31" i="7"/>
  <c r="J31" i="7" s="1"/>
  <c r="O30" i="7"/>
  <c r="K30" i="7"/>
  <c r="F30" i="7"/>
  <c r="E30" i="7"/>
  <c r="J30" i="7" s="1"/>
  <c r="O29" i="7"/>
  <c r="K29" i="7"/>
  <c r="F29" i="7"/>
  <c r="E29" i="7"/>
  <c r="J29" i="7" s="1"/>
  <c r="O28" i="7"/>
  <c r="K28" i="7"/>
  <c r="F28" i="7"/>
  <c r="E28" i="7"/>
  <c r="J28" i="7" s="1"/>
  <c r="O27" i="7"/>
  <c r="K27" i="7"/>
  <c r="F27" i="7"/>
  <c r="E27" i="7"/>
  <c r="J27" i="7" s="1"/>
  <c r="O26" i="7"/>
  <c r="K26" i="7"/>
  <c r="F26" i="7"/>
  <c r="E26" i="7"/>
  <c r="J26" i="7" s="1"/>
  <c r="O25" i="7"/>
  <c r="K25" i="7"/>
  <c r="F25" i="7"/>
  <c r="E25" i="7"/>
  <c r="J25" i="7" s="1"/>
  <c r="O24" i="7"/>
  <c r="K24" i="7"/>
  <c r="F24" i="7"/>
  <c r="E24" i="7"/>
  <c r="J24" i="7" s="1"/>
  <c r="O23" i="7"/>
  <c r="K23" i="7"/>
  <c r="J23" i="7"/>
  <c r="F23" i="7"/>
  <c r="E23" i="7"/>
  <c r="O22" i="7"/>
  <c r="K22" i="7"/>
  <c r="F22" i="7"/>
  <c r="E22" i="7"/>
  <c r="J22" i="7" s="1"/>
  <c r="O21" i="7"/>
  <c r="K21" i="7"/>
  <c r="F21" i="7"/>
  <c r="E21" i="7"/>
  <c r="J21" i="7" s="1"/>
  <c r="O20" i="7"/>
  <c r="K20" i="7"/>
  <c r="F20" i="7"/>
  <c r="E20" i="7"/>
  <c r="J20" i="7" s="1"/>
  <c r="O19" i="7"/>
  <c r="K19" i="7"/>
  <c r="F19" i="7"/>
  <c r="E19" i="7"/>
  <c r="J19" i="7" s="1"/>
  <c r="O18" i="7"/>
  <c r="K18" i="7"/>
  <c r="J18" i="7"/>
  <c r="F18" i="7"/>
  <c r="E18" i="7"/>
  <c r="O17" i="7"/>
  <c r="K17" i="7"/>
  <c r="F17" i="7"/>
  <c r="E17" i="7"/>
  <c r="J17" i="7" s="1"/>
  <c r="O16" i="7"/>
  <c r="K16" i="7"/>
  <c r="F16" i="7"/>
  <c r="E16" i="7"/>
  <c r="J16" i="7" s="1"/>
  <c r="O15" i="7"/>
  <c r="K15" i="7"/>
  <c r="F15" i="7"/>
  <c r="E15" i="7"/>
  <c r="J15" i="7" s="1"/>
  <c r="O14" i="7"/>
  <c r="K14" i="7"/>
  <c r="F14" i="7"/>
  <c r="E14" i="7"/>
  <c r="J14" i="7" s="1"/>
  <c r="O13" i="7"/>
  <c r="K13" i="7"/>
  <c r="F13" i="7"/>
  <c r="E13" i="7"/>
  <c r="J13" i="7" s="1"/>
  <c r="O12" i="7"/>
  <c r="K12" i="7"/>
  <c r="F12" i="7"/>
  <c r="E12" i="7"/>
  <c r="J12" i="7" s="1"/>
  <c r="O11" i="7"/>
  <c r="K11" i="7"/>
  <c r="F11" i="7"/>
  <c r="E11" i="7"/>
  <c r="J11" i="7" s="1"/>
  <c r="O10" i="7"/>
  <c r="K10" i="7"/>
  <c r="F10" i="7"/>
  <c r="E10" i="7"/>
  <c r="J10" i="7" s="1"/>
  <c r="O9" i="7"/>
  <c r="K9" i="7"/>
  <c r="F9" i="7"/>
  <c r="E9" i="7"/>
  <c r="J9" i="7" s="1"/>
  <c r="O8" i="7"/>
  <c r="K8" i="7"/>
  <c r="F8" i="7"/>
  <c r="E8" i="7"/>
  <c r="J8" i="7" s="1"/>
  <c r="O7" i="7"/>
  <c r="K7" i="7"/>
  <c r="F7" i="7"/>
  <c r="E7" i="7"/>
  <c r="J7" i="7" s="1"/>
  <c r="O6" i="7"/>
  <c r="K6" i="7"/>
  <c r="F6" i="7"/>
  <c r="E6" i="7"/>
  <c r="J6" i="7" s="1"/>
  <c r="O5" i="7"/>
  <c r="K5" i="7"/>
  <c r="F5" i="7"/>
  <c r="E5" i="7"/>
  <c r="J5" i="7" s="1"/>
  <c r="O4" i="7"/>
  <c r="K4" i="7"/>
  <c r="F4" i="7"/>
  <c r="E4" i="7"/>
  <c r="J4" i="7" s="1"/>
  <c r="O3" i="7"/>
  <c r="K3" i="7"/>
  <c r="J3" i="7"/>
  <c r="F3" i="7"/>
  <c r="E3" i="7"/>
  <c r="O2" i="7"/>
  <c r="K2" i="7"/>
  <c r="F2" i="7"/>
  <c r="E2" i="7"/>
  <c r="O42" i="6"/>
  <c r="K42" i="6"/>
  <c r="F42" i="6"/>
  <c r="E42" i="6"/>
  <c r="J42" i="6" s="1"/>
  <c r="O41" i="6"/>
  <c r="K41" i="6"/>
  <c r="F41" i="6"/>
  <c r="E41" i="6"/>
  <c r="J41" i="6" s="1"/>
  <c r="O40" i="6"/>
  <c r="K40" i="6"/>
  <c r="F40" i="6"/>
  <c r="E40" i="6"/>
  <c r="J40" i="6" s="1"/>
  <c r="O39" i="6"/>
  <c r="K39" i="6"/>
  <c r="F39" i="6"/>
  <c r="E39" i="6"/>
  <c r="J39" i="6" s="1"/>
  <c r="O38" i="6"/>
  <c r="K38" i="6"/>
  <c r="F38" i="6"/>
  <c r="E38" i="6"/>
  <c r="J38" i="6" s="1"/>
  <c r="O37" i="6"/>
  <c r="K37" i="6"/>
  <c r="F37" i="6"/>
  <c r="E37" i="6"/>
  <c r="J37" i="6" s="1"/>
  <c r="O36" i="6"/>
  <c r="K36" i="6"/>
  <c r="F36" i="6"/>
  <c r="E36" i="6"/>
  <c r="J36" i="6" s="1"/>
  <c r="O35" i="6"/>
  <c r="K35" i="6"/>
  <c r="F35" i="6"/>
  <c r="E35" i="6"/>
  <c r="J35" i="6" s="1"/>
  <c r="O34" i="6"/>
  <c r="K34" i="6"/>
  <c r="F34" i="6"/>
  <c r="E34" i="6"/>
  <c r="J34" i="6" s="1"/>
  <c r="O33" i="6"/>
  <c r="K33" i="6"/>
  <c r="J33" i="6"/>
  <c r="F33" i="6"/>
  <c r="E33" i="6"/>
  <c r="O32" i="6"/>
  <c r="K32" i="6"/>
  <c r="F32" i="6"/>
  <c r="E32" i="6"/>
  <c r="J32" i="6" s="1"/>
  <c r="O31" i="6"/>
  <c r="K31" i="6"/>
  <c r="F31" i="6"/>
  <c r="E31" i="6"/>
  <c r="J31" i="6" s="1"/>
  <c r="O30" i="6"/>
  <c r="K30" i="6"/>
  <c r="F30" i="6"/>
  <c r="E30" i="6"/>
  <c r="J30" i="6" s="1"/>
  <c r="O29" i="6"/>
  <c r="K29" i="6"/>
  <c r="F29" i="6"/>
  <c r="E29" i="6"/>
  <c r="J29" i="6" s="1"/>
  <c r="O28" i="6"/>
  <c r="K28" i="6"/>
  <c r="F28" i="6"/>
  <c r="E28" i="6"/>
  <c r="J28" i="6" s="1"/>
  <c r="O27" i="6"/>
  <c r="K27" i="6"/>
  <c r="F27" i="6"/>
  <c r="E27" i="6"/>
  <c r="J27" i="6" s="1"/>
  <c r="O26" i="6"/>
  <c r="K26" i="6"/>
  <c r="F26" i="6"/>
  <c r="E26" i="6"/>
  <c r="J26" i="6" s="1"/>
  <c r="O25" i="6"/>
  <c r="K25" i="6"/>
  <c r="F25" i="6"/>
  <c r="E25" i="6"/>
  <c r="J25" i="6" s="1"/>
  <c r="O24" i="6"/>
  <c r="K24" i="6"/>
  <c r="F24" i="6"/>
  <c r="E24" i="6"/>
  <c r="J24" i="6" s="1"/>
  <c r="O23" i="6"/>
  <c r="K23" i="6"/>
  <c r="F23" i="6"/>
  <c r="E23" i="6"/>
  <c r="J23" i="6" s="1"/>
  <c r="O22" i="6"/>
  <c r="K22" i="6"/>
  <c r="F22" i="6"/>
  <c r="E22" i="6"/>
  <c r="J22" i="6" s="1"/>
  <c r="O21" i="6"/>
  <c r="K21" i="6"/>
  <c r="F21" i="6"/>
  <c r="E21" i="6"/>
  <c r="J21" i="6" s="1"/>
  <c r="O20" i="6"/>
  <c r="K20" i="6"/>
  <c r="F20" i="6"/>
  <c r="E20" i="6"/>
  <c r="J20" i="6" s="1"/>
  <c r="O19" i="6"/>
  <c r="K19" i="6"/>
  <c r="F19" i="6"/>
  <c r="E19" i="6"/>
  <c r="J19" i="6" s="1"/>
  <c r="O18" i="6"/>
  <c r="K18" i="6"/>
  <c r="F18" i="6"/>
  <c r="E18" i="6"/>
  <c r="J18" i="6" s="1"/>
  <c r="O17" i="6"/>
  <c r="K17" i="6"/>
  <c r="F17" i="6"/>
  <c r="E17" i="6"/>
  <c r="J17" i="6" s="1"/>
  <c r="O16" i="6"/>
  <c r="K16" i="6"/>
  <c r="F16" i="6"/>
  <c r="E16" i="6"/>
  <c r="J16" i="6" s="1"/>
  <c r="O15" i="6"/>
  <c r="K15" i="6"/>
  <c r="F15" i="6"/>
  <c r="E15" i="6"/>
  <c r="J15" i="6" s="1"/>
  <c r="O14" i="6"/>
  <c r="K14" i="6"/>
  <c r="F14" i="6"/>
  <c r="E14" i="6"/>
  <c r="J14" i="6" s="1"/>
  <c r="O13" i="6"/>
  <c r="K13" i="6"/>
  <c r="F13" i="6"/>
  <c r="E13" i="6"/>
  <c r="J13" i="6" s="1"/>
  <c r="O12" i="6"/>
  <c r="K12" i="6"/>
  <c r="F12" i="6"/>
  <c r="E12" i="6"/>
  <c r="J12" i="6" s="1"/>
  <c r="O11" i="6"/>
  <c r="K11" i="6"/>
  <c r="F11" i="6"/>
  <c r="E11" i="6"/>
  <c r="J11" i="6" s="1"/>
  <c r="O10" i="6"/>
  <c r="K10" i="6"/>
  <c r="F10" i="6"/>
  <c r="E10" i="6"/>
  <c r="J10" i="6" s="1"/>
  <c r="O9" i="6"/>
  <c r="K9" i="6"/>
  <c r="F9" i="6"/>
  <c r="E9" i="6"/>
  <c r="J9" i="6" s="1"/>
  <c r="O8" i="6"/>
  <c r="K8" i="6"/>
  <c r="F8" i="6"/>
  <c r="E8" i="6"/>
  <c r="J8" i="6" s="1"/>
  <c r="O7" i="6"/>
  <c r="K7" i="6"/>
  <c r="F7" i="6"/>
  <c r="E7" i="6"/>
  <c r="J7" i="6" s="1"/>
  <c r="O6" i="6"/>
  <c r="K6" i="6"/>
  <c r="F6" i="6"/>
  <c r="E6" i="6"/>
  <c r="J6" i="6" s="1"/>
  <c r="O5" i="6"/>
  <c r="K5" i="6"/>
  <c r="F5" i="6"/>
  <c r="E5" i="6"/>
  <c r="J5" i="6" s="1"/>
  <c r="O4" i="6"/>
  <c r="K4" i="6"/>
  <c r="J4" i="6"/>
  <c r="F4" i="6"/>
  <c r="E4" i="6"/>
  <c r="O3" i="6"/>
  <c r="K3" i="6"/>
  <c r="F3" i="6"/>
  <c r="E3" i="6"/>
  <c r="J3" i="6" s="1"/>
  <c r="O2" i="6"/>
  <c r="K2" i="6"/>
  <c r="F2" i="6"/>
  <c r="E2" i="6"/>
  <c r="J2" i="6" s="1"/>
  <c r="K2" i="3"/>
  <c r="S2" i="3"/>
  <c r="O2" i="3"/>
  <c r="S11" i="3"/>
  <c r="S10" i="3"/>
  <c r="S6" i="3"/>
  <c r="S8" i="3"/>
  <c r="S9" i="3"/>
  <c r="S7" i="3"/>
  <c r="S5" i="3"/>
  <c r="S4" i="3"/>
  <c r="S3" i="3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R17" i="3" s="1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R21" i="3" s="1"/>
  <c r="K75" i="3"/>
  <c r="K76" i="3"/>
  <c r="K77" i="3"/>
  <c r="K78" i="3"/>
  <c r="K79" i="3"/>
  <c r="K80" i="3"/>
  <c r="K81" i="3"/>
  <c r="E2" i="4"/>
  <c r="E2" i="3"/>
  <c r="R9" i="3" l="1"/>
  <c r="R8" i="3"/>
  <c r="R4" i="3"/>
  <c r="R19" i="3"/>
  <c r="R5" i="3"/>
  <c r="R18" i="3"/>
  <c r="R7" i="3"/>
  <c r="R16" i="3"/>
  <c r="R6" i="3"/>
  <c r="R3" i="3"/>
  <c r="R12" i="3"/>
  <c r="R11" i="3"/>
  <c r="R20" i="3"/>
  <c r="R13" i="3"/>
  <c r="R14" i="3"/>
  <c r="R15" i="3"/>
  <c r="K82" i="3"/>
  <c r="R10" i="3"/>
  <c r="R2" i="3"/>
  <c r="K83" i="3"/>
  <c r="K41" i="7"/>
  <c r="K42" i="7"/>
  <c r="E41" i="7"/>
  <c r="E42" i="7"/>
  <c r="J2" i="7"/>
  <c r="K44" i="6"/>
  <c r="K43" i="6"/>
  <c r="E43" i="6"/>
  <c r="E44" i="6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3" i="4"/>
  <c r="P89" i="5"/>
  <c r="E3" i="5"/>
  <c r="E4" i="5"/>
  <c r="E5" i="5"/>
  <c r="J5" i="5" s="1"/>
  <c r="E6" i="5"/>
  <c r="E7" i="5"/>
  <c r="E8" i="5"/>
  <c r="E9" i="5"/>
  <c r="J9" i="5" s="1"/>
  <c r="E10" i="5"/>
  <c r="E11" i="5"/>
  <c r="E12" i="5"/>
  <c r="E13" i="5"/>
  <c r="J13" i="5" s="1"/>
  <c r="E14" i="5"/>
  <c r="E15" i="5"/>
  <c r="E16" i="5"/>
  <c r="E17" i="5"/>
  <c r="J17" i="5" s="1"/>
  <c r="E18" i="5"/>
  <c r="E19" i="5"/>
  <c r="E20" i="5"/>
  <c r="E21" i="5"/>
  <c r="J21" i="5" s="1"/>
  <c r="E22" i="5"/>
  <c r="E23" i="5"/>
  <c r="E24" i="5"/>
  <c r="E25" i="5"/>
  <c r="J25" i="5" s="1"/>
  <c r="E26" i="5"/>
  <c r="E27" i="5"/>
  <c r="E28" i="5"/>
  <c r="E29" i="5"/>
  <c r="J29" i="5" s="1"/>
  <c r="E30" i="5"/>
  <c r="E31" i="5"/>
  <c r="E32" i="5"/>
  <c r="E33" i="5"/>
  <c r="J33" i="5" s="1"/>
  <c r="E34" i="5"/>
  <c r="E35" i="5"/>
  <c r="E36" i="5"/>
  <c r="E37" i="5"/>
  <c r="J37" i="5" s="1"/>
  <c r="E38" i="5"/>
  <c r="E39" i="5"/>
  <c r="E40" i="5"/>
  <c r="E41" i="5"/>
  <c r="J41" i="5" s="1"/>
  <c r="E42" i="5"/>
  <c r="E43" i="5"/>
  <c r="E44" i="5"/>
  <c r="E45" i="5"/>
  <c r="J45" i="5" s="1"/>
  <c r="E46" i="5"/>
  <c r="E47" i="5"/>
  <c r="E48" i="5"/>
  <c r="E49" i="5"/>
  <c r="J49" i="5" s="1"/>
  <c r="E50" i="5"/>
  <c r="E51" i="5"/>
  <c r="E52" i="5"/>
  <c r="E53" i="5"/>
  <c r="J53" i="5" s="1"/>
  <c r="E54" i="5"/>
  <c r="E55" i="5"/>
  <c r="E56" i="5"/>
  <c r="E57" i="5"/>
  <c r="J57" i="5" s="1"/>
  <c r="E58" i="5"/>
  <c r="E59" i="5"/>
  <c r="E60" i="5"/>
  <c r="E61" i="5"/>
  <c r="J61" i="5" s="1"/>
  <c r="E62" i="5"/>
  <c r="E63" i="5"/>
  <c r="E64" i="5"/>
  <c r="E65" i="5"/>
  <c r="J65" i="5" s="1"/>
  <c r="E66" i="5"/>
  <c r="E67" i="5"/>
  <c r="E68" i="5"/>
  <c r="E69" i="5"/>
  <c r="J69" i="5" s="1"/>
  <c r="E70" i="5"/>
  <c r="E71" i="5"/>
  <c r="E72" i="5"/>
  <c r="E73" i="5"/>
  <c r="J73" i="5" s="1"/>
  <c r="E74" i="5"/>
  <c r="E75" i="5"/>
  <c r="E76" i="5"/>
  <c r="E77" i="5"/>
  <c r="J77" i="5" s="1"/>
  <c r="E78" i="5"/>
  <c r="E79" i="5"/>
  <c r="E80" i="5"/>
  <c r="E81" i="5"/>
  <c r="J81" i="5" s="1"/>
  <c r="E2" i="5"/>
  <c r="N86" i="5"/>
  <c r="F81" i="5"/>
  <c r="F80" i="5"/>
  <c r="J80" i="5"/>
  <c r="J79" i="5"/>
  <c r="F79" i="5"/>
  <c r="F78" i="5"/>
  <c r="J78" i="5"/>
  <c r="F77" i="5"/>
  <c r="F76" i="5"/>
  <c r="J76" i="5"/>
  <c r="J75" i="5"/>
  <c r="F75" i="5"/>
  <c r="F74" i="5"/>
  <c r="J74" i="5"/>
  <c r="F73" i="5"/>
  <c r="F72" i="5"/>
  <c r="J72" i="5"/>
  <c r="J71" i="5"/>
  <c r="F71" i="5"/>
  <c r="F70" i="5"/>
  <c r="J70" i="5"/>
  <c r="F69" i="5"/>
  <c r="F68" i="5"/>
  <c r="J68" i="5"/>
  <c r="J67" i="5"/>
  <c r="F67" i="5"/>
  <c r="F66" i="5"/>
  <c r="J66" i="5"/>
  <c r="F65" i="5"/>
  <c r="F64" i="5"/>
  <c r="J64" i="5"/>
  <c r="J63" i="5"/>
  <c r="F63" i="5"/>
  <c r="F62" i="5"/>
  <c r="J62" i="5"/>
  <c r="F61" i="5"/>
  <c r="F60" i="5"/>
  <c r="J60" i="5"/>
  <c r="J59" i="5"/>
  <c r="F59" i="5"/>
  <c r="F58" i="5"/>
  <c r="J58" i="5"/>
  <c r="F57" i="5"/>
  <c r="F56" i="5"/>
  <c r="J56" i="5"/>
  <c r="J55" i="5"/>
  <c r="F55" i="5"/>
  <c r="F54" i="5"/>
  <c r="J54" i="5"/>
  <c r="F53" i="5"/>
  <c r="F52" i="5"/>
  <c r="J52" i="5"/>
  <c r="J51" i="5"/>
  <c r="F51" i="5"/>
  <c r="F50" i="5"/>
  <c r="J50" i="5"/>
  <c r="F49" i="5"/>
  <c r="F48" i="5"/>
  <c r="J48" i="5"/>
  <c r="J47" i="5"/>
  <c r="F47" i="5"/>
  <c r="F46" i="5"/>
  <c r="J46" i="5"/>
  <c r="F45" i="5"/>
  <c r="F44" i="5"/>
  <c r="J44" i="5"/>
  <c r="J43" i="5"/>
  <c r="F43" i="5"/>
  <c r="F42" i="5"/>
  <c r="J42" i="5"/>
  <c r="F41" i="5"/>
  <c r="F40" i="5"/>
  <c r="J40" i="5"/>
  <c r="J39" i="5"/>
  <c r="F39" i="5"/>
  <c r="F38" i="5"/>
  <c r="J38" i="5"/>
  <c r="F37" i="5"/>
  <c r="F36" i="5"/>
  <c r="J36" i="5"/>
  <c r="J35" i="5"/>
  <c r="F35" i="5"/>
  <c r="F34" i="5"/>
  <c r="J34" i="5"/>
  <c r="F33" i="5"/>
  <c r="F32" i="5"/>
  <c r="J32" i="5"/>
  <c r="J31" i="5"/>
  <c r="F31" i="5"/>
  <c r="F30" i="5"/>
  <c r="J30" i="5"/>
  <c r="F29" i="5"/>
  <c r="F28" i="5"/>
  <c r="J28" i="5"/>
  <c r="J27" i="5"/>
  <c r="F27" i="5"/>
  <c r="F26" i="5"/>
  <c r="J26" i="5"/>
  <c r="F25" i="5"/>
  <c r="F24" i="5"/>
  <c r="J24" i="5"/>
  <c r="J23" i="5"/>
  <c r="F23" i="5"/>
  <c r="F22" i="5"/>
  <c r="J22" i="5"/>
  <c r="F21" i="5"/>
  <c r="F20" i="5"/>
  <c r="J20" i="5"/>
  <c r="J19" i="5"/>
  <c r="F19" i="5"/>
  <c r="F18" i="5"/>
  <c r="J18" i="5"/>
  <c r="F17" i="5"/>
  <c r="F16" i="5"/>
  <c r="J16" i="5"/>
  <c r="J15" i="5"/>
  <c r="F15" i="5"/>
  <c r="F14" i="5"/>
  <c r="J14" i="5"/>
  <c r="F13" i="5"/>
  <c r="F12" i="5"/>
  <c r="J12" i="5"/>
  <c r="J11" i="5"/>
  <c r="F11" i="5"/>
  <c r="F10" i="5"/>
  <c r="J10" i="5"/>
  <c r="F9" i="5"/>
  <c r="F8" i="5"/>
  <c r="J8" i="5"/>
  <c r="J7" i="5"/>
  <c r="F7" i="5"/>
  <c r="F6" i="5"/>
  <c r="J6" i="5"/>
  <c r="F5" i="5"/>
  <c r="F4" i="5"/>
  <c r="J4" i="5"/>
  <c r="J3" i="5"/>
  <c r="F3" i="5"/>
  <c r="F2" i="5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J2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L3" i="3" l="1"/>
  <c r="L7" i="3"/>
  <c r="L11" i="3"/>
  <c r="L15" i="3"/>
  <c r="L19" i="3"/>
  <c r="L23" i="3"/>
  <c r="L27" i="3"/>
  <c r="L31" i="3"/>
  <c r="L35" i="3"/>
  <c r="L39" i="3"/>
  <c r="L43" i="3"/>
  <c r="L47" i="3"/>
  <c r="L51" i="3"/>
  <c r="L55" i="3"/>
  <c r="L59" i="3"/>
  <c r="L63" i="3"/>
  <c r="L67" i="3"/>
  <c r="L71" i="3"/>
  <c r="L75" i="3"/>
  <c r="L79" i="3"/>
  <c r="L10" i="3"/>
  <c r="O87" i="3"/>
  <c r="L4" i="3"/>
  <c r="L8" i="3"/>
  <c r="L12" i="3"/>
  <c r="L16" i="3"/>
  <c r="L20" i="3"/>
  <c r="L24" i="3"/>
  <c r="L28" i="3"/>
  <c r="L32" i="3"/>
  <c r="L36" i="3"/>
  <c r="L40" i="3"/>
  <c r="L44" i="3"/>
  <c r="L48" i="3"/>
  <c r="L52" i="3"/>
  <c r="L56" i="3"/>
  <c r="L60" i="3"/>
  <c r="L64" i="3"/>
  <c r="L68" i="3"/>
  <c r="L72" i="3"/>
  <c r="L76" i="3"/>
  <c r="L80" i="3"/>
  <c r="L6" i="3"/>
  <c r="L14" i="3"/>
  <c r="O86" i="3"/>
  <c r="L5" i="3"/>
  <c r="L9" i="3"/>
  <c r="L13" i="3"/>
  <c r="L17" i="3"/>
  <c r="L21" i="3"/>
  <c r="L25" i="3"/>
  <c r="L29" i="3"/>
  <c r="L33" i="3"/>
  <c r="L37" i="3"/>
  <c r="L41" i="3"/>
  <c r="L45" i="3"/>
  <c r="L49" i="3"/>
  <c r="L53" i="3"/>
  <c r="L57" i="3"/>
  <c r="L61" i="3"/>
  <c r="L65" i="3"/>
  <c r="L69" i="3"/>
  <c r="L73" i="3"/>
  <c r="L77" i="3"/>
  <c r="L81" i="3"/>
  <c r="L26" i="3"/>
  <c r="L62" i="3"/>
  <c r="L18" i="3"/>
  <c r="L34" i="3"/>
  <c r="L50" i="3"/>
  <c r="L66" i="3"/>
  <c r="L2" i="3"/>
  <c r="L22" i="3"/>
  <c r="L38" i="3"/>
  <c r="L54" i="3"/>
  <c r="L70" i="3"/>
  <c r="L42" i="3"/>
  <c r="L58" i="3"/>
  <c r="L74" i="3"/>
  <c r="L30" i="3"/>
  <c r="L46" i="3"/>
  <c r="L78" i="3"/>
  <c r="G46" i="7"/>
  <c r="I38" i="7"/>
  <c r="I34" i="7"/>
  <c r="I30" i="7"/>
  <c r="G45" i="7"/>
  <c r="I39" i="7"/>
  <c r="I37" i="7"/>
  <c r="I33" i="7"/>
  <c r="I32" i="7"/>
  <c r="I26" i="7"/>
  <c r="I22" i="7"/>
  <c r="I18" i="7"/>
  <c r="I35" i="7"/>
  <c r="I27" i="7"/>
  <c r="I23" i="7"/>
  <c r="I19" i="7"/>
  <c r="I14" i="7"/>
  <c r="I10" i="7"/>
  <c r="I6" i="7"/>
  <c r="I2" i="7"/>
  <c r="I36" i="7"/>
  <c r="I28" i="7"/>
  <c r="I24" i="7"/>
  <c r="I20" i="7"/>
  <c r="I13" i="7"/>
  <c r="I9" i="7"/>
  <c r="I5" i="7"/>
  <c r="L45" i="7"/>
  <c r="I31" i="7"/>
  <c r="I25" i="7"/>
  <c r="I21" i="7"/>
  <c r="I17" i="7"/>
  <c r="I15" i="7"/>
  <c r="I40" i="7"/>
  <c r="I11" i="7"/>
  <c r="I7" i="7"/>
  <c r="I12" i="7"/>
  <c r="I29" i="7"/>
  <c r="I8" i="7"/>
  <c r="I4" i="7"/>
  <c r="I3" i="7"/>
  <c r="I16" i="7"/>
  <c r="G50" i="7"/>
  <c r="J45" i="7"/>
  <c r="K45" i="7" s="1"/>
  <c r="G49" i="7"/>
  <c r="G52" i="7"/>
  <c r="G56" i="7" s="1"/>
  <c r="L37" i="7"/>
  <c r="L33" i="7"/>
  <c r="O45" i="7"/>
  <c r="L38" i="7"/>
  <c r="O46" i="7"/>
  <c r="L40" i="7"/>
  <c r="L36" i="7"/>
  <c r="L32" i="7"/>
  <c r="L30" i="7"/>
  <c r="L29" i="7"/>
  <c r="L25" i="7"/>
  <c r="L21" i="7"/>
  <c r="L17" i="7"/>
  <c r="L31" i="7"/>
  <c r="L26" i="7"/>
  <c r="L22" i="7"/>
  <c r="L18" i="7"/>
  <c r="L15" i="7"/>
  <c r="L11" i="7"/>
  <c r="L7" i="7"/>
  <c r="L3" i="7"/>
  <c r="L34" i="7"/>
  <c r="L27" i="7"/>
  <c r="L23" i="7"/>
  <c r="L19" i="7"/>
  <c r="L14" i="7"/>
  <c r="L10" i="7"/>
  <c r="L6" i="7"/>
  <c r="L2" i="7"/>
  <c r="L35" i="7"/>
  <c r="L24" i="7"/>
  <c r="L20" i="7"/>
  <c r="L16" i="7"/>
  <c r="L12" i="7"/>
  <c r="L39" i="7"/>
  <c r="L8" i="7"/>
  <c r="L4" i="7"/>
  <c r="L13" i="7"/>
  <c r="L28" i="7"/>
  <c r="L9" i="7"/>
  <c r="L5" i="7"/>
  <c r="G51" i="6"/>
  <c r="G54" i="6"/>
  <c r="G58" i="6" s="1"/>
  <c r="J47" i="6"/>
  <c r="K47" i="6" s="1"/>
  <c r="G52" i="6"/>
  <c r="G47" i="6"/>
  <c r="I39" i="6"/>
  <c r="I35" i="6"/>
  <c r="I31" i="6"/>
  <c r="I27" i="6"/>
  <c r="I23" i="6"/>
  <c r="I19" i="6"/>
  <c r="I15" i="6"/>
  <c r="I11" i="6"/>
  <c r="L47" i="6"/>
  <c r="I40" i="6"/>
  <c r="I36" i="6"/>
  <c r="I32" i="6"/>
  <c r="I28" i="6"/>
  <c r="I24" i="6"/>
  <c r="I20" i="6"/>
  <c r="I16" i="6"/>
  <c r="I12" i="6"/>
  <c r="I41" i="6"/>
  <c r="I37" i="6"/>
  <c r="I33" i="6"/>
  <c r="I29" i="6"/>
  <c r="I25" i="6"/>
  <c r="I21" i="6"/>
  <c r="I17" i="6"/>
  <c r="I13" i="6"/>
  <c r="I9" i="6"/>
  <c r="I38" i="6"/>
  <c r="I14" i="6"/>
  <c r="I7" i="6"/>
  <c r="I3" i="6"/>
  <c r="I42" i="6"/>
  <c r="I18" i="6"/>
  <c r="I8" i="6"/>
  <c r="I6" i="6"/>
  <c r="I2" i="6"/>
  <c r="G48" i="6"/>
  <c r="I34" i="6"/>
  <c r="I30" i="6"/>
  <c r="I26" i="6"/>
  <c r="I10" i="6"/>
  <c r="I4" i="6"/>
  <c r="I22" i="6"/>
  <c r="I5" i="6"/>
  <c r="O47" i="6"/>
  <c r="L42" i="6"/>
  <c r="L38" i="6"/>
  <c r="L34" i="6"/>
  <c r="L30" i="6"/>
  <c r="L26" i="6"/>
  <c r="L22" i="6"/>
  <c r="L18" i="6"/>
  <c r="L14" i="6"/>
  <c r="L10" i="6"/>
  <c r="L39" i="6"/>
  <c r="L35" i="6"/>
  <c r="L31" i="6"/>
  <c r="L27" i="6"/>
  <c r="L23" i="6"/>
  <c r="L19" i="6"/>
  <c r="L15" i="6"/>
  <c r="L11" i="6"/>
  <c r="O48" i="6"/>
  <c r="L40" i="6"/>
  <c r="L36" i="6"/>
  <c r="L32" i="6"/>
  <c r="L28" i="6"/>
  <c r="L24" i="6"/>
  <c r="L20" i="6"/>
  <c r="L16" i="6"/>
  <c r="L12" i="6"/>
  <c r="L37" i="6"/>
  <c r="L13" i="6"/>
  <c r="L4" i="6"/>
  <c r="L41" i="6"/>
  <c r="L17" i="6"/>
  <c r="L7" i="6"/>
  <c r="L3" i="6"/>
  <c r="L33" i="6"/>
  <c r="L29" i="6"/>
  <c r="L25" i="6"/>
  <c r="L9" i="6"/>
  <c r="L5" i="6"/>
  <c r="L2" i="6"/>
  <c r="L6" i="6"/>
  <c r="L21" i="6"/>
  <c r="L8" i="6"/>
  <c r="E82" i="4"/>
  <c r="E83" i="5"/>
  <c r="G91" i="5" s="1"/>
  <c r="J2" i="5"/>
  <c r="E82" i="5"/>
  <c r="J86" i="5" s="1"/>
  <c r="K86" i="5" s="1"/>
  <c r="G90" i="5"/>
  <c r="G93" i="5"/>
  <c r="G97" i="5" s="1"/>
  <c r="N6" i="3" l="1"/>
  <c r="N10" i="3"/>
  <c r="N14" i="3"/>
  <c r="N18" i="3"/>
  <c r="N22" i="3"/>
  <c r="N26" i="3"/>
  <c r="N30" i="3"/>
  <c r="N34" i="3"/>
  <c r="N38" i="3"/>
  <c r="N42" i="3"/>
  <c r="N46" i="3"/>
  <c r="N50" i="3"/>
  <c r="N54" i="3"/>
  <c r="N58" i="3"/>
  <c r="N62" i="3"/>
  <c r="N66" i="3"/>
  <c r="N70" i="3"/>
  <c r="N74" i="3"/>
  <c r="N78" i="3"/>
  <c r="N2" i="3"/>
  <c r="N5" i="3"/>
  <c r="N9" i="3"/>
  <c r="N13" i="3"/>
  <c r="N21" i="3"/>
  <c r="N29" i="3"/>
  <c r="N37" i="3"/>
  <c r="N45" i="3"/>
  <c r="N57" i="3"/>
  <c r="N73" i="3"/>
  <c r="N3" i="3"/>
  <c r="N7" i="3"/>
  <c r="N11" i="3"/>
  <c r="N15" i="3"/>
  <c r="N19" i="3"/>
  <c r="N23" i="3"/>
  <c r="N27" i="3"/>
  <c r="N31" i="3"/>
  <c r="N35" i="3"/>
  <c r="N39" i="3"/>
  <c r="N43" i="3"/>
  <c r="N47" i="3"/>
  <c r="N51" i="3"/>
  <c r="N55" i="3"/>
  <c r="N59" i="3"/>
  <c r="N63" i="3"/>
  <c r="N67" i="3"/>
  <c r="N71" i="3"/>
  <c r="N75" i="3"/>
  <c r="N79" i="3"/>
  <c r="N25" i="3"/>
  <c r="N49" i="3"/>
  <c r="N65" i="3"/>
  <c r="N77" i="3"/>
  <c r="N4" i="3"/>
  <c r="N8" i="3"/>
  <c r="N12" i="3"/>
  <c r="N16" i="3"/>
  <c r="N20" i="3"/>
  <c r="N24" i="3"/>
  <c r="N28" i="3"/>
  <c r="N32" i="3"/>
  <c r="N36" i="3"/>
  <c r="N40" i="3"/>
  <c r="N44" i="3"/>
  <c r="N48" i="3"/>
  <c r="N52" i="3"/>
  <c r="N56" i="3"/>
  <c r="N60" i="3"/>
  <c r="N64" i="3"/>
  <c r="N68" i="3"/>
  <c r="N72" i="3"/>
  <c r="N76" i="3"/>
  <c r="N80" i="3"/>
  <c r="N17" i="3"/>
  <c r="N33" i="3"/>
  <c r="N41" i="3"/>
  <c r="N53" i="3"/>
  <c r="N61" i="3"/>
  <c r="N69" i="3"/>
  <c r="N81" i="3"/>
  <c r="M6" i="3"/>
  <c r="M10" i="3"/>
  <c r="M14" i="3"/>
  <c r="M18" i="3"/>
  <c r="M22" i="3"/>
  <c r="M26" i="3"/>
  <c r="M30" i="3"/>
  <c r="M34" i="3"/>
  <c r="M38" i="3"/>
  <c r="M42" i="3"/>
  <c r="M46" i="3"/>
  <c r="M50" i="3"/>
  <c r="M54" i="3"/>
  <c r="M58" i="3"/>
  <c r="M62" i="3"/>
  <c r="M66" i="3"/>
  <c r="M70" i="3"/>
  <c r="M74" i="3"/>
  <c r="M78" i="3"/>
  <c r="M2" i="3"/>
  <c r="M5" i="3"/>
  <c r="M17" i="3"/>
  <c r="M29" i="3"/>
  <c r="M41" i="3"/>
  <c r="M49" i="3"/>
  <c r="M61" i="3"/>
  <c r="M73" i="3"/>
  <c r="M81" i="3"/>
  <c r="M3" i="3"/>
  <c r="M7" i="3"/>
  <c r="M11" i="3"/>
  <c r="M15" i="3"/>
  <c r="M19" i="3"/>
  <c r="M23" i="3"/>
  <c r="M27" i="3"/>
  <c r="M31" i="3"/>
  <c r="M35" i="3"/>
  <c r="M39" i="3"/>
  <c r="M43" i="3"/>
  <c r="M47" i="3"/>
  <c r="M51" i="3"/>
  <c r="M55" i="3"/>
  <c r="M59" i="3"/>
  <c r="M63" i="3"/>
  <c r="M67" i="3"/>
  <c r="M71" i="3"/>
  <c r="M75" i="3"/>
  <c r="M79" i="3"/>
  <c r="M9" i="3"/>
  <c r="M21" i="3"/>
  <c r="M37" i="3"/>
  <c r="M53" i="3"/>
  <c r="M65" i="3"/>
  <c r="M77" i="3"/>
  <c r="M4" i="3"/>
  <c r="M8" i="3"/>
  <c r="M12" i="3"/>
  <c r="M16" i="3"/>
  <c r="M20" i="3"/>
  <c r="M24" i="3"/>
  <c r="M28" i="3"/>
  <c r="M32" i="3"/>
  <c r="M36" i="3"/>
  <c r="M40" i="3"/>
  <c r="M44" i="3"/>
  <c r="M48" i="3"/>
  <c r="M52" i="3"/>
  <c r="M56" i="3"/>
  <c r="M60" i="3"/>
  <c r="M64" i="3"/>
  <c r="M68" i="3"/>
  <c r="M72" i="3"/>
  <c r="M76" i="3"/>
  <c r="M80" i="3"/>
  <c r="M13" i="3"/>
  <c r="M25" i="3"/>
  <c r="M33" i="3"/>
  <c r="M45" i="3"/>
  <c r="M57" i="3"/>
  <c r="M69" i="3"/>
  <c r="G54" i="7"/>
  <c r="G55" i="7"/>
  <c r="N39" i="7"/>
  <c r="N35" i="7"/>
  <c r="N31" i="7"/>
  <c r="N40" i="7"/>
  <c r="N36" i="7"/>
  <c r="N38" i="7"/>
  <c r="N34" i="7"/>
  <c r="N30" i="7"/>
  <c r="N32" i="7"/>
  <c r="N27" i="7"/>
  <c r="N23" i="7"/>
  <c r="N19" i="7"/>
  <c r="N33" i="7"/>
  <c r="N28" i="7"/>
  <c r="N24" i="7"/>
  <c r="N20" i="7"/>
  <c r="N13" i="7"/>
  <c r="N9" i="7"/>
  <c r="N5" i="7"/>
  <c r="N37" i="7"/>
  <c r="N25" i="7"/>
  <c r="N21" i="7"/>
  <c r="N17" i="7"/>
  <c r="N16" i="7"/>
  <c r="N12" i="7"/>
  <c r="N8" i="7"/>
  <c r="N4" i="7"/>
  <c r="N26" i="7"/>
  <c r="N22" i="7"/>
  <c r="N18" i="7"/>
  <c r="N15" i="7"/>
  <c r="N10" i="7"/>
  <c r="N29" i="7"/>
  <c r="N14" i="7"/>
  <c r="N11" i="7"/>
  <c r="N7" i="7"/>
  <c r="N3" i="7"/>
  <c r="N6" i="7"/>
  <c r="N2" i="7"/>
  <c r="G40" i="7"/>
  <c r="G36" i="7"/>
  <c r="G32" i="7"/>
  <c r="G37" i="7"/>
  <c r="G58" i="7"/>
  <c r="G39" i="7"/>
  <c r="G35" i="7"/>
  <c r="G31" i="7"/>
  <c r="G59" i="7"/>
  <c r="G33" i="7"/>
  <c r="G28" i="7"/>
  <c r="G24" i="7"/>
  <c r="G20" i="7"/>
  <c r="G34" i="7"/>
  <c r="G29" i="7"/>
  <c r="G25" i="7"/>
  <c r="G21" i="7"/>
  <c r="G17" i="7"/>
  <c r="G16" i="7"/>
  <c r="G12" i="7"/>
  <c r="G8" i="7"/>
  <c r="G4" i="7"/>
  <c r="P48" i="7"/>
  <c r="G38" i="7"/>
  <c r="G26" i="7"/>
  <c r="G22" i="7"/>
  <c r="G18" i="7"/>
  <c r="G15" i="7"/>
  <c r="G11" i="7"/>
  <c r="G7" i="7"/>
  <c r="G3" i="7"/>
  <c r="G27" i="7"/>
  <c r="G23" i="7"/>
  <c r="G19" i="7"/>
  <c r="G14" i="7"/>
  <c r="G30" i="7"/>
  <c r="G13" i="7"/>
  <c r="G10" i="7"/>
  <c r="G6" i="7"/>
  <c r="G9" i="7"/>
  <c r="G5" i="7"/>
  <c r="G2" i="7"/>
  <c r="M38" i="7"/>
  <c r="M34" i="7"/>
  <c r="M30" i="7"/>
  <c r="M39" i="7"/>
  <c r="M37" i="7"/>
  <c r="M33" i="7"/>
  <c r="M29" i="7"/>
  <c r="M36" i="7"/>
  <c r="M31" i="7"/>
  <c r="M26" i="7"/>
  <c r="M22" i="7"/>
  <c r="M18" i="7"/>
  <c r="M40" i="7"/>
  <c r="M32" i="7"/>
  <c r="M27" i="7"/>
  <c r="M23" i="7"/>
  <c r="M19" i="7"/>
  <c r="M14" i="7"/>
  <c r="M10" i="7"/>
  <c r="M6" i="7"/>
  <c r="M2" i="7"/>
  <c r="M35" i="7"/>
  <c r="M28" i="7"/>
  <c r="M24" i="7"/>
  <c r="M20" i="7"/>
  <c r="M13" i="7"/>
  <c r="M9" i="7"/>
  <c r="M5" i="7"/>
  <c r="M8" i="7"/>
  <c r="M4" i="7"/>
  <c r="M11" i="7"/>
  <c r="M3" i="7"/>
  <c r="M15" i="7"/>
  <c r="M21" i="7"/>
  <c r="M7" i="7"/>
  <c r="M16" i="7"/>
  <c r="M12" i="7"/>
  <c r="M25" i="7"/>
  <c r="M17" i="7"/>
  <c r="G61" i="7"/>
  <c r="H37" i="7"/>
  <c r="H33" i="7"/>
  <c r="G60" i="7"/>
  <c r="H38" i="7"/>
  <c r="H40" i="7"/>
  <c r="H36" i="7"/>
  <c r="H32" i="7"/>
  <c r="H34" i="7"/>
  <c r="H31" i="7"/>
  <c r="H29" i="7"/>
  <c r="H25" i="7"/>
  <c r="H21" i="7"/>
  <c r="H17" i="7"/>
  <c r="H39" i="7"/>
  <c r="H26" i="7"/>
  <c r="H22" i="7"/>
  <c r="H18" i="7"/>
  <c r="H15" i="7"/>
  <c r="H11" i="7"/>
  <c r="H7" i="7"/>
  <c r="H3" i="7"/>
  <c r="H35" i="7"/>
  <c r="H30" i="7"/>
  <c r="H27" i="7"/>
  <c r="H23" i="7"/>
  <c r="H19" i="7"/>
  <c r="H14" i="7"/>
  <c r="H10" i="7"/>
  <c r="H6" i="7"/>
  <c r="H13" i="7"/>
  <c r="H8" i="7"/>
  <c r="H4" i="7"/>
  <c r="H20" i="7"/>
  <c r="H5" i="7"/>
  <c r="H16" i="7"/>
  <c r="H12" i="7"/>
  <c r="H9" i="7"/>
  <c r="H2" i="7"/>
  <c r="H28" i="7"/>
  <c r="H24" i="7"/>
  <c r="G56" i="6"/>
  <c r="M39" i="6"/>
  <c r="M35" i="6"/>
  <c r="M31" i="6"/>
  <c r="M27" i="6"/>
  <c r="M23" i="6"/>
  <c r="M19" i="6"/>
  <c r="M15" i="6"/>
  <c r="M11" i="6"/>
  <c r="M40" i="6"/>
  <c r="M36" i="6"/>
  <c r="M32" i="6"/>
  <c r="M28" i="6"/>
  <c r="M24" i="6"/>
  <c r="M20" i="6"/>
  <c r="M16" i="6"/>
  <c r="M12" i="6"/>
  <c r="M41" i="6"/>
  <c r="M37" i="6"/>
  <c r="M33" i="6"/>
  <c r="M29" i="6"/>
  <c r="M25" i="6"/>
  <c r="M21" i="6"/>
  <c r="M17" i="6"/>
  <c r="M13" i="6"/>
  <c r="M9" i="6"/>
  <c r="M22" i="6"/>
  <c r="M7" i="6"/>
  <c r="M3" i="6"/>
  <c r="M34" i="6"/>
  <c r="M30" i="6"/>
  <c r="M26" i="6"/>
  <c r="M10" i="6"/>
  <c r="M8" i="6"/>
  <c r="M6" i="6"/>
  <c r="M2" i="6"/>
  <c r="M42" i="6"/>
  <c r="M18" i="6"/>
  <c r="M4" i="6"/>
  <c r="M38" i="6"/>
  <c r="M5" i="6"/>
  <c r="M14" i="6"/>
  <c r="G41" i="6"/>
  <c r="G37" i="6"/>
  <c r="G33" i="6"/>
  <c r="G29" i="6"/>
  <c r="G25" i="6"/>
  <c r="G21" i="6"/>
  <c r="G17" i="6"/>
  <c r="G13" i="6"/>
  <c r="G9" i="6"/>
  <c r="G61" i="6"/>
  <c r="P50" i="6"/>
  <c r="G42" i="6"/>
  <c r="G38" i="6"/>
  <c r="G34" i="6"/>
  <c r="G30" i="6"/>
  <c r="G26" i="6"/>
  <c r="G22" i="6"/>
  <c r="G18" i="6"/>
  <c r="G14" i="6"/>
  <c r="G10" i="6"/>
  <c r="G60" i="6"/>
  <c r="G39" i="6"/>
  <c r="G35" i="6"/>
  <c r="G31" i="6"/>
  <c r="G27" i="6"/>
  <c r="G23" i="6"/>
  <c r="G19" i="6"/>
  <c r="G15" i="6"/>
  <c r="G11" i="6"/>
  <c r="G40" i="6"/>
  <c r="G16" i="6"/>
  <c r="G5" i="6"/>
  <c r="G20" i="6"/>
  <c r="G4" i="6"/>
  <c r="G36" i="6"/>
  <c r="G32" i="6"/>
  <c r="G28" i="6"/>
  <c r="G12" i="6"/>
  <c r="G8" i="6"/>
  <c r="G6" i="6"/>
  <c r="G2" i="6"/>
  <c r="G24" i="6"/>
  <c r="G7" i="6"/>
  <c r="G3" i="6"/>
  <c r="N40" i="6"/>
  <c r="N36" i="6"/>
  <c r="N32" i="6"/>
  <c r="N28" i="6"/>
  <c r="N24" i="6"/>
  <c r="N20" i="6"/>
  <c r="N16" i="6"/>
  <c r="N12" i="6"/>
  <c r="N41" i="6"/>
  <c r="N37" i="6"/>
  <c r="N33" i="6"/>
  <c r="N29" i="6"/>
  <c r="N25" i="6"/>
  <c r="N21" i="6"/>
  <c r="N17" i="6"/>
  <c r="N13" i="6"/>
  <c r="N9" i="6"/>
  <c r="N42" i="6"/>
  <c r="N38" i="6"/>
  <c r="N34" i="6"/>
  <c r="N30" i="6"/>
  <c r="N26" i="6"/>
  <c r="N22" i="6"/>
  <c r="N18" i="6"/>
  <c r="N14" i="6"/>
  <c r="N10" i="6"/>
  <c r="N39" i="6"/>
  <c r="N15" i="6"/>
  <c r="N8" i="6"/>
  <c r="N6" i="6"/>
  <c r="N2" i="6"/>
  <c r="N19" i="6"/>
  <c r="N5" i="6"/>
  <c r="N35" i="6"/>
  <c r="N31" i="6"/>
  <c r="N27" i="6"/>
  <c r="N11" i="6"/>
  <c r="N7" i="6"/>
  <c r="N3" i="6"/>
  <c r="N23" i="6"/>
  <c r="N4" i="6"/>
  <c r="G62" i="6"/>
  <c r="H42" i="6"/>
  <c r="H38" i="6"/>
  <c r="H34" i="6"/>
  <c r="H30" i="6"/>
  <c r="H26" i="6"/>
  <c r="H22" i="6"/>
  <c r="H18" i="6"/>
  <c r="H14" i="6"/>
  <c r="H10" i="6"/>
  <c r="H39" i="6"/>
  <c r="H35" i="6"/>
  <c r="H31" i="6"/>
  <c r="H27" i="6"/>
  <c r="H23" i="6"/>
  <c r="H19" i="6"/>
  <c r="H15" i="6"/>
  <c r="H11" i="6"/>
  <c r="H40" i="6"/>
  <c r="H36" i="6"/>
  <c r="H32" i="6"/>
  <c r="H28" i="6"/>
  <c r="H24" i="6"/>
  <c r="H20" i="6"/>
  <c r="H16" i="6"/>
  <c r="H12" i="6"/>
  <c r="G63" i="6"/>
  <c r="H21" i="6"/>
  <c r="H4" i="6"/>
  <c r="H25" i="6"/>
  <c r="H9" i="6"/>
  <c r="H7" i="6"/>
  <c r="H3" i="6"/>
  <c r="H41" i="6"/>
  <c r="H17" i="6"/>
  <c r="H5" i="6"/>
  <c r="H37" i="6"/>
  <c r="H33" i="6"/>
  <c r="H29" i="6"/>
  <c r="H13" i="6"/>
  <c r="H6" i="6"/>
  <c r="H8" i="6"/>
  <c r="H2" i="6"/>
  <c r="G57" i="6"/>
  <c r="G86" i="5"/>
  <c r="I80" i="5"/>
  <c r="I76" i="5"/>
  <c r="I72" i="5"/>
  <c r="I68" i="5"/>
  <c r="I64" i="5"/>
  <c r="I60" i="5"/>
  <c r="I56" i="5"/>
  <c r="I52" i="5"/>
  <c r="I48" i="5"/>
  <c r="I44" i="5"/>
  <c r="I40" i="5"/>
  <c r="I36" i="5"/>
  <c r="I32" i="5"/>
  <c r="I28" i="5"/>
  <c r="I24" i="5"/>
  <c r="I20" i="5"/>
  <c r="I16" i="5"/>
  <c r="I12" i="5"/>
  <c r="I8" i="5"/>
  <c r="I4" i="5"/>
  <c r="G96" i="5"/>
  <c r="L86" i="5"/>
  <c r="I81" i="5"/>
  <c r="I77" i="5"/>
  <c r="I73" i="5"/>
  <c r="I69" i="5"/>
  <c r="I65" i="5"/>
  <c r="I61" i="5"/>
  <c r="I57" i="5"/>
  <c r="I53" i="5"/>
  <c r="I49" i="5"/>
  <c r="I45" i="5"/>
  <c r="I41" i="5"/>
  <c r="I37" i="5"/>
  <c r="I33" i="5"/>
  <c r="I29" i="5"/>
  <c r="I25" i="5"/>
  <c r="I21" i="5"/>
  <c r="I17" i="5"/>
  <c r="I13" i="5"/>
  <c r="I9" i="5"/>
  <c r="I5" i="5"/>
  <c r="G87" i="5"/>
  <c r="I79" i="5"/>
  <c r="I75" i="5"/>
  <c r="I71" i="5"/>
  <c r="I67" i="5"/>
  <c r="I63" i="5"/>
  <c r="I59" i="5"/>
  <c r="I55" i="5"/>
  <c r="I51" i="5"/>
  <c r="I47" i="5"/>
  <c r="I43" i="5"/>
  <c r="I39" i="5"/>
  <c r="I35" i="5"/>
  <c r="I31" i="5"/>
  <c r="I27" i="5"/>
  <c r="I23" i="5"/>
  <c r="I19" i="5"/>
  <c r="I15" i="5"/>
  <c r="I11" i="5"/>
  <c r="I7" i="5"/>
  <c r="I3" i="5"/>
  <c r="I2" i="5"/>
  <c r="I78" i="5"/>
  <c r="I74" i="5"/>
  <c r="I70" i="5"/>
  <c r="I66" i="5"/>
  <c r="I62" i="5"/>
  <c r="I58" i="5"/>
  <c r="I54" i="5"/>
  <c r="I50" i="5"/>
  <c r="I46" i="5"/>
  <c r="I42" i="5"/>
  <c r="I38" i="5"/>
  <c r="I34" i="5"/>
  <c r="I30" i="5"/>
  <c r="I26" i="5"/>
  <c r="I22" i="5"/>
  <c r="I18" i="5"/>
  <c r="I14" i="5"/>
  <c r="I10" i="5"/>
  <c r="I6" i="5"/>
  <c r="G95" i="5"/>
  <c r="F2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 l="1"/>
  <c r="E83" i="3"/>
  <c r="G93" i="3" s="1"/>
  <c r="G102" i="5"/>
  <c r="H79" i="5"/>
  <c r="H75" i="5"/>
  <c r="H71" i="5"/>
  <c r="H67" i="5"/>
  <c r="H63" i="5"/>
  <c r="H59" i="5"/>
  <c r="H55" i="5"/>
  <c r="H51" i="5"/>
  <c r="H47" i="5"/>
  <c r="H43" i="5"/>
  <c r="H39" i="5"/>
  <c r="H35" i="5"/>
  <c r="H31" i="5"/>
  <c r="H27" i="5"/>
  <c r="H23" i="5"/>
  <c r="H19" i="5"/>
  <c r="H15" i="5"/>
  <c r="H11" i="5"/>
  <c r="H7" i="5"/>
  <c r="H3" i="5"/>
  <c r="G101" i="5"/>
  <c r="H80" i="5"/>
  <c r="H76" i="5"/>
  <c r="H72" i="5"/>
  <c r="H68" i="5"/>
  <c r="H64" i="5"/>
  <c r="H60" i="5"/>
  <c r="H56" i="5"/>
  <c r="H52" i="5"/>
  <c r="H48" i="5"/>
  <c r="H44" i="5"/>
  <c r="H40" i="5"/>
  <c r="H36" i="5"/>
  <c r="H32" i="5"/>
  <c r="H28" i="5"/>
  <c r="H24" i="5"/>
  <c r="H20" i="5"/>
  <c r="H16" i="5"/>
  <c r="H12" i="5"/>
  <c r="H8" i="5"/>
  <c r="H78" i="5"/>
  <c r="H74" i="5"/>
  <c r="H70" i="5"/>
  <c r="H66" i="5"/>
  <c r="H62" i="5"/>
  <c r="H58" i="5"/>
  <c r="H54" i="5"/>
  <c r="H50" i="5"/>
  <c r="H46" i="5"/>
  <c r="H42" i="5"/>
  <c r="H38" i="5"/>
  <c r="H34" i="5"/>
  <c r="H30" i="5"/>
  <c r="H26" i="5"/>
  <c r="H22" i="5"/>
  <c r="H18" i="5"/>
  <c r="H14" i="5"/>
  <c r="H10" i="5"/>
  <c r="H6" i="5"/>
  <c r="H2" i="5"/>
  <c r="H81" i="5"/>
  <c r="H77" i="5"/>
  <c r="H73" i="5"/>
  <c r="H69" i="5"/>
  <c r="H65" i="5"/>
  <c r="H61" i="5"/>
  <c r="H57" i="5"/>
  <c r="H53" i="5"/>
  <c r="H49" i="5"/>
  <c r="H45" i="5"/>
  <c r="H41" i="5"/>
  <c r="H37" i="5"/>
  <c r="H33" i="5"/>
  <c r="H29" i="5"/>
  <c r="H25" i="5"/>
  <c r="H21" i="5"/>
  <c r="H17" i="5"/>
  <c r="H13" i="5"/>
  <c r="H9" i="5"/>
  <c r="H5" i="5"/>
  <c r="H4" i="5"/>
  <c r="G78" i="5"/>
  <c r="G74" i="5"/>
  <c r="G70" i="5"/>
  <c r="G66" i="5"/>
  <c r="G62" i="5"/>
  <c r="G58" i="5"/>
  <c r="G54" i="5"/>
  <c r="G50" i="5"/>
  <c r="G46" i="5"/>
  <c r="G42" i="5"/>
  <c r="G38" i="5"/>
  <c r="G34" i="5"/>
  <c r="G30" i="5"/>
  <c r="G26" i="5"/>
  <c r="G22" i="5"/>
  <c r="G18" i="5"/>
  <c r="G14" i="5"/>
  <c r="G10" i="5"/>
  <c r="G6" i="5"/>
  <c r="G79" i="5"/>
  <c r="G75" i="5"/>
  <c r="G71" i="5"/>
  <c r="G67" i="5"/>
  <c r="G63" i="5"/>
  <c r="G59" i="5"/>
  <c r="G55" i="5"/>
  <c r="G51" i="5"/>
  <c r="G47" i="5"/>
  <c r="G43" i="5"/>
  <c r="G39" i="5"/>
  <c r="G35" i="5"/>
  <c r="G31" i="5"/>
  <c r="G27" i="5"/>
  <c r="G23" i="5"/>
  <c r="G19" i="5"/>
  <c r="G15" i="5"/>
  <c r="G11" i="5"/>
  <c r="G7" i="5"/>
  <c r="G99" i="5"/>
  <c r="G81" i="5"/>
  <c r="G77" i="5"/>
  <c r="G73" i="5"/>
  <c r="G69" i="5"/>
  <c r="G65" i="5"/>
  <c r="G61" i="5"/>
  <c r="G57" i="5"/>
  <c r="G53" i="5"/>
  <c r="G49" i="5"/>
  <c r="G45" i="5"/>
  <c r="G41" i="5"/>
  <c r="G37" i="5"/>
  <c r="G33" i="5"/>
  <c r="G29" i="5"/>
  <c r="G25" i="5"/>
  <c r="G21" i="5"/>
  <c r="G17" i="5"/>
  <c r="G13" i="5"/>
  <c r="G9" i="5"/>
  <c r="G5" i="5"/>
  <c r="G3" i="5"/>
  <c r="G80" i="5"/>
  <c r="G76" i="5"/>
  <c r="G72" i="5"/>
  <c r="G68" i="5"/>
  <c r="G64" i="5"/>
  <c r="G60" i="5"/>
  <c r="G56" i="5"/>
  <c r="G52" i="5"/>
  <c r="G48" i="5"/>
  <c r="G44" i="5"/>
  <c r="G40" i="5"/>
  <c r="G36" i="5"/>
  <c r="G32" i="5"/>
  <c r="G28" i="5"/>
  <c r="G24" i="5"/>
  <c r="G20" i="5"/>
  <c r="G16" i="5"/>
  <c r="G12" i="5"/>
  <c r="G8" i="5"/>
  <c r="G2" i="5"/>
  <c r="G100" i="5"/>
  <c r="G4" i="5"/>
  <c r="G91" i="3" l="1"/>
  <c r="G90" i="3"/>
  <c r="G87" i="3"/>
  <c r="G86" i="3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N86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J7" i="3"/>
  <c r="J8" i="3"/>
  <c r="J10" i="3"/>
  <c r="J12" i="3"/>
  <c r="J14" i="3"/>
  <c r="J16" i="3"/>
  <c r="J18" i="3"/>
  <c r="J19" i="3"/>
  <c r="J24" i="3"/>
  <c r="J27" i="3"/>
  <c r="J28" i="3"/>
  <c r="J29" i="3"/>
  <c r="J32" i="3"/>
  <c r="J33" i="3"/>
  <c r="J35" i="3"/>
  <c r="J36" i="3"/>
  <c r="J37" i="3"/>
  <c r="J39" i="3"/>
  <c r="J40" i="3"/>
  <c r="J43" i="3"/>
  <c r="J44" i="3"/>
  <c r="J47" i="3"/>
  <c r="J48" i="3"/>
  <c r="J51" i="3"/>
  <c r="J52" i="3"/>
  <c r="J55" i="3"/>
  <c r="J56" i="3"/>
  <c r="J59" i="3"/>
  <c r="J60" i="3"/>
  <c r="J63" i="3"/>
  <c r="J64" i="3"/>
  <c r="J67" i="3"/>
  <c r="J68" i="3"/>
  <c r="J71" i="3"/>
  <c r="J72" i="3"/>
  <c r="J75" i="3"/>
  <c r="J76" i="3"/>
  <c r="J79" i="3"/>
  <c r="J80" i="3"/>
  <c r="J3" i="3"/>
  <c r="J5" i="3"/>
  <c r="J6" i="3"/>
  <c r="J9" i="3"/>
  <c r="J11" i="3"/>
  <c r="J13" i="3"/>
  <c r="J15" i="3"/>
  <c r="J17" i="3"/>
  <c r="J20" i="3"/>
  <c r="J21" i="3"/>
  <c r="J22" i="3"/>
  <c r="J23" i="3"/>
  <c r="J26" i="3"/>
  <c r="J30" i="3"/>
  <c r="J31" i="3"/>
  <c r="J34" i="3"/>
  <c r="J38" i="3"/>
  <c r="J41" i="3"/>
  <c r="J42" i="3"/>
  <c r="J45" i="3"/>
  <c r="J46" i="3"/>
  <c r="J49" i="3"/>
  <c r="J50" i="3"/>
  <c r="J53" i="3"/>
  <c r="J54" i="3"/>
  <c r="J57" i="3"/>
  <c r="J58" i="3"/>
  <c r="J61" i="3"/>
  <c r="J62" i="3"/>
  <c r="J65" i="3"/>
  <c r="J66" i="3"/>
  <c r="J69" i="3"/>
  <c r="J70" i="3"/>
  <c r="J73" i="3"/>
  <c r="J74" i="3"/>
  <c r="J77" i="3"/>
  <c r="J78" i="3"/>
  <c r="J81" i="3"/>
  <c r="J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G2" i="3" l="1"/>
  <c r="P89" i="3"/>
  <c r="G97" i="3"/>
  <c r="J25" i="3"/>
  <c r="G95" i="3"/>
  <c r="J4" i="3"/>
  <c r="L86" i="3" l="1"/>
  <c r="I2" i="3"/>
  <c r="G96" i="3"/>
  <c r="I80" i="3"/>
  <c r="I76" i="3"/>
  <c r="I60" i="3"/>
  <c r="I56" i="3"/>
  <c r="I52" i="3"/>
  <c r="I28" i="3"/>
  <c r="I16" i="3"/>
  <c r="I7" i="3"/>
  <c r="I4" i="3"/>
  <c r="I81" i="3"/>
  <c r="I77" i="3"/>
  <c r="I73" i="3"/>
  <c r="I65" i="3"/>
  <c r="I61" i="3"/>
  <c r="I49" i="3"/>
  <c r="I79" i="3"/>
  <c r="I75" i="3"/>
  <c r="I71" i="3"/>
  <c r="I67" i="3"/>
  <c r="I63" i="3"/>
  <c r="I59" i="3"/>
  <c r="I55" i="3"/>
  <c r="I51" i="3"/>
  <c r="I47" i="3"/>
  <c r="I43" i="3"/>
  <c r="I39" i="3"/>
  <c r="I35" i="3"/>
  <c r="I31" i="3"/>
  <c r="I27" i="3"/>
  <c r="I23" i="3"/>
  <c r="I19" i="3"/>
  <c r="I15" i="3"/>
  <c r="I11" i="3"/>
  <c r="I72" i="3"/>
  <c r="I68" i="3"/>
  <c r="I64" i="3"/>
  <c r="I48" i="3"/>
  <c r="I44" i="3"/>
  <c r="I40" i="3"/>
  <c r="I36" i="3"/>
  <c r="I32" i="3"/>
  <c r="I24" i="3"/>
  <c r="I20" i="3"/>
  <c r="I12" i="3"/>
  <c r="I8" i="3"/>
  <c r="I6" i="3"/>
  <c r="I5" i="3"/>
  <c r="I3" i="3"/>
  <c r="I69" i="3"/>
  <c r="I57" i="3"/>
  <c r="I53" i="3"/>
  <c r="I45" i="3"/>
  <c r="I41" i="3"/>
  <c r="I37" i="3"/>
  <c r="I33" i="3"/>
  <c r="I29" i="3"/>
  <c r="I78" i="3"/>
  <c r="I70" i="3"/>
  <c r="I62" i="3"/>
  <c r="I54" i="3"/>
  <c r="I46" i="3"/>
  <c r="I38" i="3"/>
  <c r="I30" i="3"/>
  <c r="I25" i="3"/>
  <c r="I21" i="3"/>
  <c r="I17" i="3"/>
  <c r="I13" i="3"/>
  <c r="I9" i="3"/>
  <c r="I74" i="3"/>
  <c r="I66" i="3"/>
  <c r="I58" i="3"/>
  <c r="I50" i="3"/>
  <c r="I42" i="3"/>
  <c r="I34" i="3"/>
  <c r="I26" i="3"/>
  <c r="I22" i="3"/>
  <c r="I18" i="3"/>
  <c r="I14" i="3"/>
  <c r="I10" i="3"/>
  <c r="J86" i="3"/>
  <c r="K86" i="3" s="1"/>
  <c r="H2" i="3" l="1"/>
  <c r="G102" i="3"/>
  <c r="G101" i="3"/>
  <c r="H71" i="3"/>
  <c r="H67" i="3"/>
  <c r="H47" i="3"/>
  <c r="H39" i="3"/>
  <c r="H35" i="3"/>
  <c r="H23" i="3"/>
  <c r="H11" i="3"/>
  <c r="H68" i="3"/>
  <c r="H56" i="3"/>
  <c r="H52" i="3"/>
  <c r="H44" i="3"/>
  <c r="H40" i="3"/>
  <c r="H36" i="3"/>
  <c r="H32" i="3"/>
  <c r="H28" i="3"/>
  <c r="H78" i="3"/>
  <c r="H74" i="3"/>
  <c r="H70" i="3"/>
  <c r="H66" i="3"/>
  <c r="H62" i="3"/>
  <c r="H58" i="3"/>
  <c r="H54" i="3"/>
  <c r="H50" i="3"/>
  <c r="H46" i="3"/>
  <c r="H42" i="3"/>
  <c r="H38" i="3"/>
  <c r="H34" i="3"/>
  <c r="H30" i="3"/>
  <c r="H26" i="3"/>
  <c r="H22" i="3"/>
  <c r="H18" i="3"/>
  <c r="H14" i="3"/>
  <c r="H10" i="3"/>
  <c r="H79" i="3"/>
  <c r="H75" i="3"/>
  <c r="H63" i="3"/>
  <c r="H59" i="3"/>
  <c r="H55" i="3"/>
  <c r="H51" i="3"/>
  <c r="H43" i="3"/>
  <c r="H31" i="3"/>
  <c r="H27" i="3"/>
  <c r="H19" i="3"/>
  <c r="H15" i="3"/>
  <c r="H80" i="3"/>
  <c r="H76" i="3"/>
  <c r="H72" i="3"/>
  <c r="H64" i="3"/>
  <c r="H60" i="3"/>
  <c r="H48" i="3"/>
  <c r="H81" i="3"/>
  <c r="H73" i="3"/>
  <c r="H65" i="3"/>
  <c r="H57" i="3"/>
  <c r="H49" i="3"/>
  <c r="H41" i="3"/>
  <c r="H33" i="3"/>
  <c r="H5" i="3"/>
  <c r="H20" i="3"/>
  <c r="H16" i="3"/>
  <c r="H8" i="3"/>
  <c r="H4" i="3"/>
  <c r="H25" i="3"/>
  <c r="H21" i="3"/>
  <c r="H17" i="3"/>
  <c r="H13" i="3"/>
  <c r="H9" i="3"/>
  <c r="H6" i="3"/>
  <c r="H77" i="3"/>
  <c r="H69" i="3"/>
  <c r="H61" i="3"/>
  <c r="H53" i="3"/>
  <c r="H45" i="3"/>
  <c r="H37" i="3"/>
  <c r="H29" i="3"/>
  <c r="H7" i="3"/>
  <c r="H3" i="3"/>
  <c r="H24" i="3"/>
  <c r="H1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100" i="3"/>
  <c r="G8" i="3"/>
  <c r="G4" i="3"/>
  <c r="G5" i="3"/>
  <c r="G99" i="3"/>
  <c r="G6" i="3"/>
  <c r="G7" i="3"/>
  <c r="G3" i="3"/>
  <c r="F2" i="4"/>
  <c r="G90" i="4" l="1"/>
  <c r="K2" i="4"/>
  <c r="I59" i="4"/>
  <c r="I42" i="4"/>
  <c r="I29" i="4"/>
  <c r="I64" i="4"/>
  <c r="I15" i="4"/>
  <c r="I43" i="4"/>
  <c r="I26" i="4"/>
  <c r="I6" i="4"/>
  <c r="I9" i="4"/>
  <c r="I55" i="4"/>
  <c r="I49" i="4"/>
  <c r="I34" i="4"/>
  <c r="I48" i="4"/>
  <c r="I73" i="4"/>
  <c r="I74" i="4"/>
  <c r="I44" i="4"/>
  <c r="I4" i="4"/>
  <c r="I53" i="4"/>
  <c r="I22" i="4"/>
  <c r="I13" i="4"/>
  <c r="I24" i="4"/>
  <c r="I57" i="4"/>
  <c r="I23" i="4"/>
  <c r="I66" i="4"/>
  <c r="I14" i="4"/>
  <c r="I40" i="4"/>
  <c r="I3" i="4"/>
  <c r="I35" i="4"/>
  <c r="I45" i="4"/>
  <c r="I25" i="4"/>
  <c r="I16" i="4"/>
  <c r="I10" i="4"/>
  <c r="I41" i="4"/>
  <c r="I50" i="4"/>
  <c r="I51" i="4"/>
  <c r="I36" i="4"/>
  <c r="I8" i="4"/>
  <c r="I20" i="4"/>
  <c r="I21" i="4"/>
  <c r="I19" i="4"/>
  <c r="I79" i="4"/>
  <c r="I65" i="4"/>
  <c r="I37" i="4"/>
  <c r="I32" i="4"/>
  <c r="I60" i="4"/>
  <c r="I11" i="4"/>
  <c r="I81" i="4"/>
  <c r="I38" i="4"/>
  <c r="I77" i="4"/>
  <c r="I68" i="4"/>
  <c r="I67" i="4"/>
  <c r="I76" i="4"/>
  <c r="I28" i="4"/>
  <c r="I71" i="4"/>
  <c r="I56" i="4"/>
  <c r="I33" i="4"/>
  <c r="I47" i="4"/>
  <c r="I78" i="4"/>
  <c r="I27" i="4"/>
  <c r="I61" i="4"/>
  <c r="I7" i="4"/>
  <c r="I17" i="4"/>
  <c r="G91" i="4"/>
  <c r="G86" i="4"/>
  <c r="I52" i="4"/>
  <c r="I31" i="4"/>
  <c r="I75" i="4"/>
  <c r="I46" i="4"/>
  <c r="I2" i="4"/>
  <c r="I54" i="4"/>
  <c r="I80" i="4"/>
  <c r="I63" i="4"/>
  <c r="I18" i="4"/>
  <c r="I62" i="4"/>
  <c r="J86" i="4"/>
  <c r="K86" i="4" s="1"/>
  <c r="I69" i="4"/>
  <c r="I5" i="4"/>
  <c r="I12" i="4"/>
  <c r="I70" i="4"/>
  <c r="I30" i="4"/>
  <c r="L86" i="4"/>
  <c r="I58" i="4"/>
  <c r="I72" i="4"/>
  <c r="I39" i="4"/>
  <c r="G93" i="4"/>
  <c r="G97" i="4" s="1"/>
  <c r="G87" i="4" l="1"/>
  <c r="H18" i="4" s="1"/>
  <c r="M18" i="4" s="1"/>
  <c r="G96" i="4"/>
  <c r="G95" i="4"/>
  <c r="G11" i="4"/>
  <c r="L11" i="4" s="1"/>
  <c r="G25" i="4"/>
  <c r="L25" i="4" s="1"/>
  <c r="G69" i="4"/>
  <c r="L69" i="4" s="1"/>
  <c r="G4" i="4"/>
  <c r="L4" i="4" s="1"/>
  <c r="G23" i="4"/>
  <c r="L23" i="4" s="1"/>
  <c r="G57" i="4"/>
  <c r="L57" i="4" s="1"/>
  <c r="G58" i="4"/>
  <c r="L58" i="4" s="1"/>
  <c r="G59" i="4"/>
  <c r="L59" i="4" s="1"/>
  <c r="G70" i="4"/>
  <c r="L70" i="4" s="1"/>
  <c r="G5" i="4"/>
  <c r="L5" i="4" s="1"/>
  <c r="G76" i="4"/>
  <c r="L76" i="4" s="1"/>
  <c r="G12" i="4"/>
  <c r="L12" i="4" s="1"/>
  <c r="G100" i="4"/>
  <c r="G79" i="4"/>
  <c r="L79" i="4" s="1"/>
  <c r="G15" i="4"/>
  <c r="L15" i="4" s="1"/>
  <c r="G61" i="4"/>
  <c r="L61" i="4" s="1"/>
  <c r="G41" i="4"/>
  <c r="L41" i="4" s="1"/>
  <c r="G32" i="4"/>
  <c r="L32" i="4" s="1"/>
  <c r="G71" i="4"/>
  <c r="L71" i="4" s="1"/>
  <c r="G66" i="4"/>
  <c r="L66" i="4" s="1"/>
  <c r="G13" i="4"/>
  <c r="L13" i="4" s="1"/>
  <c r="G68" i="4"/>
  <c r="L68" i="4" s="1"/>
  <c r="G99" i="4"/>
  <c r="G27" i="4"/>
  <c r="L27" i="4" s="1"/>
  <c r="G14" i="4"/>
  <c r="L14" i="4" s="1"/>
  <c r="G81" i="4"/>
  <c r="L81" i="4" s="1"/>
  <c r="G44" i="4"/>
  <c r="L44" i="4" s="1"/>
  <c r="G45" i="4"/>
  <c r="L45" i="4" s="1"/>
  <c r="G78" i="4"/>
  <c r="L78" i="4" s="1"/>
  <c r="G47" i="4"/>
  <c r="L47" i="4" s="1"/>
  <c r="G50" i="4"/>
  <c r="L50" i="4" s="1"/>
  <c r="G54" i="4"/>
  <c r="L54" i="4" s="1"/>
  <c r="G64" i="4"/>
  <c r="L64" i="4" s="1"/>
  <c r="G42" i="4"/>
  <c r="L42" i="4" s="1"/>
  <c r="G39" i="4"/>
  <c r="L39" i="4" s="1"/>
  <c r="G37" i="4"/>
  <c r="L37" i="4" s="1"/>
  <c r="G26" i="4"/>
  <c r="L26" i="4" s="1"/>
  <c r="G2" i="4"/>
  <c r="L2" i="4" s="1"/>
  <c r="G73" i="4"/>
  <c r="L73" i="4" s="1"/>
  <c r="G77" i="4"/>
  <c r="L77" i="4" s="1"/>
  <c r="G3" i="4"/>
  <c r="L3" i="4" s="1"/>
  <c r="G51" i="4"/>
  <c r="L51" i="4" s="1"/>
  <c r="G40" i="4"/>
  <c r="L40" i="4" s="1"/>
  <c r="G75" i="4"/>
  <c r="L75" i="4" s="1"/>
  <c r="G49" i="4"/>
  <c r="L49" i="4" s="1"/>
  <c r="G28" i="4"/>
  <c r="L28" i="4" s="1"/>
  <c r="G9" i="4"/>
  <c r="L9" i="4" s="1"/>
  <c r="G31" i="4"/>
  <c r="L31" i="4" s="1"/>
  <c r="G18" i="4"/>
  <c r="L18" i="4" s="1"/>
  <c r="G48" i="4"/>
  <c r="L48" i="4" s="1"/>
  <c r="G53" i="4"/>
  <c r="L53" i="4" s="1"/>
  <c r="G34" i="4"/>
  <c r="L34" i="4" s="1"/>
  <c r="G22" i="4"/>
  <c r="L22" i="4" s="1"/>
  <c r="G21" i="4"/>
  <c r="L21" i="4" s="1"/>
  <c r="G67" i="4"/>
  <c r="L67" i="4" s="1"/>
  <c r="G52" i="4"/>
  <c r="L52" i="4" s="1"/>
  <c r="G8" i="4"/>
  <c r="L8" i="4" s="1"/>
  <c r="G38" i="4"/>
  <c r="L38" i="4" s="1"/>
  <c r="G6" i="4"/>
  <c r="L6" i="4" s="1"/>
  <c r="G80" i="4"/>
  <c r="L80" i="4" s="1"/>
  <c r="G35" i="4"/>
  <c r="L35" i="4" s="1"/>
  <c r="G24" i="4"/>
  <c r="L24" i="4" s="1"/>
  <c r="G65" i="4"/>
  <c r="L65" i="4" s="1"/>
  <c r="G33" i="4"/>
  <c r="L33" i="4" s="1"/>
  <c r="G63" i="4"/>
  <c r="L63" i="4" s="1"/>
  <c r="G36" i="4"/>
  <c r="L36" i="4" s="1"/>
  <c r="G62" i="4"/>
  <c r="L62" i="4" s="1"/>
  <c r="G60" i="4"/>
  <c r="L60" i="4" s="1"/>
  <c r="G74" i="4"/>
  <c r="L74" i="4" s="1"/>
  <c r="G55" i="4"/>
  <c r="L55" i="4" s="1"/>
  <c r="G19" i="4"/>
  <c r="L19" i="4" s="1"/>
  <c r="G29" i="4"/>
  <c r="L29" i="4" s="1"/>
  <c r="G72" i="4"/>
  <c r="L72" i="4" s="1"/>
  <c r="G43" i="4"/>
  <c r="L43" i="4" s="1"/>
  <c r="G10" i="4"/>
  <c r="L10" i="4" s="1"/>
  <c r="G17" i="4"/>
  <c r="L17" i="4" s="1"/>
  <c r="G30" i="4"/>
  <c r="L30" i="4" s="1"/>
  <c r="G56" i="4"/>
  <c r="L56" i="4" s="1"/>
  <c r="G20" i="4"/>
  <c r="L20" i="4" s="1"/>
  <c r="G46" i="4"/>
  <c r="L46" i="4" s="1"/>
  <c r="G16" i="4"/>
  <c r="L16" i="4" s="1"/>
  <c r="G7" i="4"/>
  <c r="L7" i="4" s="1"/>
  <c r="H12" i="4"/>
  <c r="M12" i="4" s="1"/>
  <c r="H53" i="4"/>
  <c r="M53" i="4" s="1"/>
  <c r="H64" i="4"/>
  <c r="M64" i="4" s="1"/>
  <c r="H78" i="4"/>
  <c r="M78" i="4" s="1"/>
  <c r="H81" i="4"/>
  <c r="M81" i="4" s="1"/>
  <c r="H21" i="4"/>
  <c r="M21" i="4" s="1"/>
  <c r="H60" i="4"/>
  <c r="M60" i="4" s="1"/>
  <c r="H47" i="4"/>
  <c r="M47" i="4" s="1"/>
  <c r="H4" i="4"/>
  <c r="M4" i="4" s="1"/>
  <c r="H72" i="4"/>
  <c r="M72" i="4" s="1"/>
  <c r="H63" i="4"/>
  <c r="M63" i="4" s="1"/>
  <c r="H26" i="4"/>
  <c r="M26" i="4" s="1"/>
  <c r="H9" i="4"/>
  <c r="M9" i="4" s="1"/>
  <c r="H2" i="4"/>
  <c r="M2" i="4" s="1"/>
  <c r="H22" i="4"/>
  <c r="M22" i="4" s="1"/>
  <c r="H61" i="4"/>
  <c r="M61" i="4" s="1"/>
  <c r="H16" i="4"/>
  <c r="M16" i="4" s="1"/>
  <c r="H48" i="4"/>
  <c r="M48" i="4" s="1"/>
  <c r="H52" i="4"/>
  <c r="M52" i="4" s="1"/>
  <c r="H46" i="4"/>
  <c r="M46" i="4" s="1"/>
  <c r="H80" i="4"/>
  <c r="M80" i="4" s="1"/>
  <c r="H28" i="4"/>
  <c r="M28" i="4" s="1"/>
  <c r="H58" i="4"/>
  <c r="M58" i="4" s="1"/>
  <c r="H79" i="4" l="1"/>
  <c r="M79" i="4" s="1"/>
  <c r="H27" i="4"/>
  <c r="M27" i="4" s="1"/>
  <c r="H14" i="4"/>
  <c r="M14" i="4" s="1"/>
  <c r="H68" i="4"/>
  <c r="M68" i="4" s="1"/>
  <c r="H62" i="4"/>
  <c r="M62" i="4" s="1"/>
  <c r="H42" i="4"/>
  <c r="M42" i="4" s="1"/>
  <c r="H5" i="4"/>
  <c r="M5" i="4" s="1"/>
  <c r="H7" i="4"/>
  <c r="M7" i="4" s="1"/>
  <c r="H69" i="4"/>
  <c r="M69" i="4" s="1"/>
  <c r="H38" i="4"/>
  <c r="M38" i="4" s="1"/>
  <c r="H59" i="4"/>
  <c r="M59" i="4" s="1"/>
  <c r="H37" i="4"/>
  <c r="M37" i="4" s="1"/>
  <c r="H15" i="4"/>
  <c r="M15" i="4" s="1"/>
  <c r="H41" i="4"/>
  <c r="M41" i="4" s="1"/>
  <c r="H57" i="4"/>
  <c r="M57" i="4" s="1"/>
  <c r="H17" i="4"/>
  <c r="M17" i="4" s="1"/>
  <c r="H33" i="4"/>
  <c r="M33" i="4" s="1"/>
  <c r="H56" i="4"/>
  <c r="M56" i="4" s="1"/>
  <c r="H44" i="4"/>
  <c r="M44" i="4" s="1"/>
  <c r="H50" i="4"/>
  <c r="M50" i="4" s="1"/>
  <c r="H24" i="4"/>
  <c r="M24" i="4" s="1"/>
  <c r="H34" i="4"/>
  <c r="M34" i="4" s="1"/>
  <c r="H55" i="4"/>
  <c r="M55" i="4" s="1"/>
  <c r="H75" i="4"/>
  <c r="M75" i="4" s="1"/>
  <c r="H77" i="4"/>
  <c r="M77" i="4" s="1"/>
  <c r="H32" i="4"/>
  <c r="M32" i="4" s="1"/>
  <c r="H6" i="4"/>
  <c r="M6" i="4" s="1"/>
  <c r="H11" i="4"/>
  <c r="M11" i="4" s="1"/>
  <c r="H76" i="4"/>
  <c r="M76" i="4" s="1"/>
  <c r="H70" i="4"/>
  <c r="M70" i="4" s="1"/>
  <c r="H66" i="4"/>
  <c r="M66" i="4" s="1"/>
  <c r="G101" i="4"/>
  <c r="H67" i="4"/>
  <c r="M67" i="4" s="1"/>
  <c r="H65" i="4"/>
  <c r="M65" i="4" s="1"/>
  <c r="H23" i="4"/>
  <c r="M23" i="4" s="1"/>
  <c r="H54" i="4"/>
  <c r="M54" i="4" s="1"/>
  <c r="H10" i="4"/>
  <c r="M10" i="4" s="1"/>
  <c r="H13" i="4"/>
  <c r="M13" i="4" s="1"/>
  <c r="H35" i="4"/>
  <c r="M35" i="4" s="1"/>
  <c r="H74" i="4"/>
  <c r="M74" i="4" s="1"/>
  <c r="H25" i="4"/>
  <c r="M25" i="4" s="1"/>
  <c r="H30" i="4"/>
  <c r="M30" i="4" s="1"/>
  <c r="H49" i="4"/>
  <c r="M49" i="4" s="1"/>
  <c r="H31" i="4"/>
  <c r="M31" i="4" s="1"/>
  <c r="H45" i="4"/>
  <c r="M45" i="4" s="1"/>
  <c r="H3" i="4"/>
  <c r="M3" i="4" s="1"/>
  <c r="H36" i="4"/>
  <c r="M36" i="4" s="1"/>
  <c r="H8" i="4"/>
  <c r="M8" i="4" s="1"/>
  <c r="H19" i="4"/>
  <c r="M19" i="4" s="1"/>
  <c r="H39" i="4"/>
  <c r="M39" i="4" s="1"/>
  <c r="H40" i="4"/>
  <c r="M40" i="4" s="1"/>
  <c r="H43" i="4"/>
  <c r="M43" i="4" s="1"/>
  <c r="G102" i="4"/>
  <c r="H20" i="4"/>
  <c r="M20" i="4" s="1"/>
  <c r="H51" i="4"/>
  <c r="M51" i="4" s="1"/>
  <c r="H73" i="4"/>
  <c r="M73" i="4" s="1"/>
  <c r="H29" i="4"/>
  <c r="M29" i="4" s="1"/>
  <c r="H71" i="4"/>
  <c r="M71" i="4" s="1"/>
</calcChain>
</file>

<file path=xl/sharedStrings.xml><?xml version="1.0" encoding="utf-8"?>
<sst xmlns="http://schemas.openxmlformats.org/spreadsheetml/2006/main" count="175" uniqueCount="34">
  <si>
    <t>d</t>
  </si>
  <si>
    <t>sd</t>
  </si>
  <si>
    <t>d-1.96sd</t>
  </si>
  <si>
    <t>d+1.96sd</t>
  </si>
  <si>
    <t>Limits of Agreements</t>
  </si>
  <si>
    <t>J1-S1</t>
  </si>
  <si>
    <t>AVERAGE (J&amp;S)</t>
  </si>
  <si>
    <t>Precision of the limits of Agreements</t>
  </si>
  <si>
    <t>variance of d</t>
  </si>
  <si>
    <t>variance of sd</t>
  </si>
  <si>
    <t>var(d+-1.96sd)</t>
  </si>
  <si>
    <t>1.71^2((sd)^2/n</t>
  </si>
  <si>
    <t>standard error of  d</t>
  </si>
  <si>
    <t>standard error of   limit of Agreements</t>
  </si>
  <si>
    <t>SE:</t>
  </si>
  <si>
    <t>confidence interval for bias</t>
  </si>
  <si>
    <t>confidence interval for the lower limit of agreement</t>
  </si>
  <si>
    <t>*</t>
  </si>
  <si>
    <t>#</t>
  </si>
  <si>
    <t>confidence interval for the upper limit of agreement</t>
  </si>
  <si>
    <t>MEAN</t>
  </si>
  <si>
    <t>n=99, t=1.984</t>
  </si>
  <si>
    <t>ROMER</t>
  </si>
  <si>
    <t>ARTEC</t>
  </si>
  <si>
    <t>CV</t>
  </si>
  <si>
    <t>?????</t>
  </si>
  <si>
    <t>r</t>
  </si>
  <si>
    <t>%ERROR</t>
  </si>
  <si>
    <t>ERROR</t>
  </si>
  <si>
    <t>ROMER (CRITERION)</t>
  </si>
  <si>
    <t>OVERALL %ERROR</t>
  </si>
  <si>
    <t>RATIO</t>
  </si>
  <si>
    <t>LA</t>
  </si>
  <si>
    <t>LA2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</si>
</sst>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0" fillId="0" borderId="0" xfId="0" applyFill="1" applyBorder="1"/>
    <xf numFmtId="0" fontId="0" fillId="0" borderId="2" xfId="0" applyBorder="1"/>
    <xf numFmtId="0" fontId="0" fillId="0" borderId="4" xfId="0" applyBorder="1"/>
    <xf numFmtId="0" fontId="0" fillId="0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5" xfId="0" applyBorder="1"/>
    <xf numFmtId="0" fontId="0" fillId="0" borderId="0" xfId="0" applyBorder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5" xfId="0" applyFill="1" applyBorder="1"/>
    <xf numFmtId="0" fontId="1" fillId="0" borderId="0" xfId="0" applyFont="1" applyFill="1"/>
    <xf numFmtId="2" fontId="1" fillId="0" borderId="0" xfId="0" applyNumberFormat="1" applyFont="1"/>
    <xf numFmtId="0" fontId="0" fillId="2" borderId="0" xfId="0" applyFill="1"/>
    <xf numFmtId="0" fontId="0" fillId="0" borderId="0" xfId="0" applyAlignment="1">
      <alignment horizontal="right"/>
    </xf>
    <xf numFmtId="0" fontId="4" fillId="0" borderId="0" xfId="0" applyFont="1" applyFill="1" applyBorder="1"/>
    <xf numFmtId="0" fontId="0" fillId="0" borderId="6" xfId="0" applyBorder="1"/>
    <xf numFmtId="0" fontId="1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3" borderId="0" xfId="0" applyFill="1"/>
    <xf numFmtId="0" fontId="0" fillId="4" borderId="0" xfId="0" applyFill="1"/>
    <xf numFmtId="0" fontId="0" fillId="3" borderId="0" xfId="0" applyFill="1" applyBorder="1"/>
    <xf numFmtId="0" fontId="0" fillId="4" borderId="5" xfId="0" applyFill="1" applyBorder="1"/>
    <xf numFmtId="0" fontId="0" fillId="4" borderId="0" xfId="0" applyFill="1" applyBorder="1"/>
    <xf numFmtId="0" fontId="0" fillId="0" borderId="6" xfId="0" applyFill="1" applyBorder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models'!$D$2:$D$81</c:f>
              <c:numCache>
                <c:formatCode>General</c:formatCode>
                <c:ptCount val="80"/>
                <c:pt idx="0">
                  <c:v>4312.9616999999998</c:v>
                </c:pt>
                <c:pt idx="1">
                  <c:v>4310.8765100000001</c:v>
                </c:pt>
                <c:pt idx="2">
                  <c:v>4314.5620699999999</c:v>
                </c:pt>
                <c:pt idx="3">
                  <c:v>4322.9011700000001</c:v>
                </c:pt>
                <c:pt idx="4">
                  <c:v>4325.9390999999996</c:v>
                </c:pt>
                <c:pt idx="5">
                  <c:v>4316.7819800000007</c:v>
                </c:pt>
                <c:pt idx="6">
                  <c:v>4314.5110700000005</c:v>
                </c:pt>
                <c:pt idx="7">
                  <c:v>4319.0221300000003</c:v>
                </c:pt>
                <c:pt idx="8">
                  <c:v>4304.1323700000003</c:v>
                </c:pt>
                <c:pt idx="9">
                  <c:v>2354.1740500000001</c:v>
                </c:pt>
                <c:pt idx="10">
                  <c:v>2350.2130000000002</c:v>
                </c:pt>
                <c:pt idx="11">
                  <c:v>2372.71189</c:v>
                </c:pt>
                <c:pt idx="12">
                  <c:v>2367.7148300000003</c:v>
                </c:pt>
                <c:pt idx="13">
                  <c:v>2355.3319900000001</c:v>
                </c:pt>
                <c:pt idx="14">
                  <c:v>2377.4061700000002</c:v>
                </c:pt>
                <c:pt idx="15">
                  <c:v>1802.64121</c:v>
                </c:pt>
                <c:pt idx="16">
                  <c:v>1824.3735800000002</c:v>
                </c:pt>
                <c:pt idx="17">
                  <c:v>1808.04801</c:v>
                </c:pt>
                <c:pt idx="18">
                  <c:v>1805.74748</c:v>
                </c:pt>
                <c:pt idx="19">
                  <c:v>1801.10456</c:v>
                </c:pt>
                <c:pt idx="20">
                  <c:v>1804.8083000000001</c:v>
                </c:pt>
                <c:pt idx="21">
                  <c:v>1807.1376200000002</c:v>
                </c:pt>
                <c:pt idx="22">
                  <c:v>4060.6139700000003</c:v>
                </c:pt>
                <c:pt idx="23">
                  <c:v>4075.5441299999998</c:v>
                </c:pt>
                <c:pt idx="24">
                  <c:v>4063.3937300000002</c:v>
                </c:pt>
                <c:pt idx="25">
                  <c:v>4052.3839200000002</c:v>
                </c:pt>
                <c:pt idx="26">
                  <c:v>4041.6888800000002</c:v>
                </c:pt>
                <c:pt idx="27">
                  <c:v>4038.5860400000001</c:v>
                </c:pt>
                <c:pt idx="28">
                  <c:v>4050.1206699999998</c:v>
                </c:pt>
                <c:pt idx="29">
                  <c:v>3027.2989600000001</c:v>
                </c:pt>
                <c:pt idx="30">
                  <c:v>3032.1089000000002</c:v>
                </c:pt>
                <c:pt idx="31">
                  <c:v>3039.7286400000003</c:v>
                </c:pt>
                <c:pt idx="32">
                  <c:v>3021.65254</c:v>
                </c:pt>
                <c:pt idx="33">
                  <c:v>3026.6867299999999</c:v>
                </c:pt>
                <c:pt idx="34">
                  <c:v>3027.1971600000002</c:v>
                </c:pt>
                <c:pt idx="35">
                  <c:v>3027.43244</c:v>
                </c:pt>
                <c:pt idx="36">
                  <c:v>3028.3586</c:v>
                </c:pt>
                <c:pt idx="37">
                  <c:v>2969.5565000000001</c:v>
                </c:pt>
                <c:pt idx="38">
                  <c:v>2964.33653</c:v>
                </c:pt>
                <c:pt idx="39">
                  <c:v>2972.7311300000001</c:v>
                </c:pt>
                <c:pt idx="40">
                  <c:v>2974.4589900000001</c:v>
                </c:pt>
                <c:pt idx="41">
                  <c:v>2955.5353599999999</c:v>
                </c:pt>
                <c:pt idx="42">
                  <c:v>2958.0866000000001</c:v>
                </c:pt>
                <c:pt idx="43">
                  <c:v>2976.6326000000004</c:v>
                </c:pt>
                <c:pt idx="44">
                  <c:v>2977.5121300000001</c:v>
                </c:pt>
                <c:pt idx="45">
                  <c:v>2970.1169900000004</c:v>
                </c:pt>
                <c:pt idx="46">
                  <c:v>2637.7417</c:v>
                </c:pt>
                <c:pt idx="47">
                  <c:v>2650.5646099999999</c:v>
                </c:pt>
                <c:pt idx="48">
                  <c:v>2644.7260900000001</c:v>
                </c:pt>
                <c:pt idx="49">
                  <c:v>2639.0622200000003</c:v>
                </c:pt>
                <c:pt idx="50">
                  <c:v>2638.0528900000004</c:v>
                </c:pt>
                <c:pt idx="51">
                  <c:v>2638.4590200000002</c:v>
                </c:pt>
                <c:pt idx="52">
                  <c:v>2651.4612099999999</c:v>
                </c:pt>
                <c:pt idx="53">
                  <c:v>2641.7812999999996</c:v>
                </c:pt>
                <c:pt idx="54">
                  <c:v>2644.5661300000002</c:v>
                </c:pt>
                <c:pt idx="55">
                  <c:v>1348.36123</c:v>
                </c:pt>
                <c:pt idx="56">
                  <c:v>1347.9397200000001</c:v>
                </c:pt>
                <c:pt idx="57">
                  <c:v>1352.6012700000001</c:v>
                </c:pt>
                <c:pt idx="58">
                  <c:v>1349.89634</c:v>
                </c:pt>
                <c:pt idx="59">
                  <c:v>1351.1265700000001</c:v>
                </c:pt>
                <c:pt idx="60">
                  <c:v>1352.2239299999999</c:v>
                </c:pt>
                <c:pt idx="61">
                  <c:v>1355.14878</c:v>
                </c:pt>
                <c:pt idx="62">
                  <c:v>1356.44732</c:v>
                </c:pt>
                <c:pt idx="63">
                  <c:v>1352.7309399999999</c:v>
                </c:pt>
                <c:pt idx="64">
                  <c:v>1553.13292</c:v>
                </c:pt>
                <c:pt idx="65">
                  <c:v>1558.5487700000001</c:v>
                </c:pt>
                <c:pt idx="66">
                  <c:v>1558.3270300000001</c:v>
                </c:pt>
                <c:pt idx="67">
                  <c:v>1551.9938700000002</c:v>
                </c:pt>
                <c:pt idx="68">
                  <c:v>1554.4108000000001</c:v>
                </c:pt>
                <c:pt idx="69">
                  <c:v>1555.80629</c:v>
                </c:pt>
                <c:pt idx="70">
                  <c:v>1555.17947</c:v>
                </c:pt>
                <c:pt idx="71">
                  <c:v>1552.7940700000001</c:v>
                </c:pt>
                <c:pt idx="72">
                  <c:v>884.32898999999998</c:v>
                </c:pt>
                <c:pt idx="73">
                  <c:v>887.16760999999997</c:v>
                </c:pt>
                <c:pt idx="74">
                  <c:v>890.24692000000005</c:v>
                </c:pt>
                <c:pt idx="75">
                  <c:v>880.12532999999996</c:v>
                </c:pt>
                <c:pt idx="76">
                  <c:v>882.74130000000002</c:v>
                </c:pt>
                <c:pt idx="77">
                  <c:v>892.40425000000005</c:v>
                </c:pt>
                <c:pt idx="78">
                  <c:v>891.55525</c:v>
                </c:pt>
                <c:pt idx="79">
                  <c:v>888.5023000000001</c:v>
                </c:pt>
              </c:numCache>
            </c:numRef>
          </c:xVal>
          <c:yVal>
            <c:numRef>
              <c:f>' 10 models'!$C$2:$C$81</c:f>
              <c:numCache>
                <c:formatCode>General</c:formatCode>
                <c:ptCount val="80"/>
                <c:pt idx="0">
                  <c:v>4278.0518899999997</c:v>
                </c:pt>
                <c:pt idx="1">
                  <c:v>4271.1749100000006</c:v>
                </c:pt>
                <c:pt idx="2">
                  <c:v>4275.3864699999995</c:v>
                </c:pt>
                <c:pt idx="3">
                  <c:v>4276.1453799999999</c:v>
                </c:pt>
                <c:pt idx="4">
                  <c:v>4276.8858899999996</c:v>
                </c:pt>
                <c:pt idx="5">
                  <c:v>4278.5234400000008</c:v>
                </c:pt>
                <c:pt idx="6">
                  <c:v>4280.5147400000005</c:v>
                </c:pt>
                <c:pt idx="7">
                  <c:v>4280.0770700000003</c:v>
                </c:pt>
                <c:pt idx="8">
                  <c:v>4276.7086300000001</c:v>
                </c:pt>
                <c:pt idx="9">
                  <c:v>2323.60527</c:v>
                </c:pt>
                <c:pt idx="10">
                  <c:v>2331.09665</c:v>
                </c:pt>
                <c:pt idx="11">
                  <c:v>2335.0181600000001</c:v>
                </c:pt>
                <c:pt idx="12">
                  <c:v>2331.2368500000002</c:v>
                </c:pt>
                <c:pt idx="13">
                  <c:v>2335.9186</c:v>
                </c:pt>
                <c:pt idx="14">
                  <c:v>2333.7820200000001</c:v>
                </c:pt>
                <c:pt idx="15">
                  <c:v>1781.7425500000002</c:v>
                </c:pt>
                <c:pt idx="16">
                  <c:v>1781.3055300000001</c:v>
                </c:pt>
                <c:pt idx="17">
                  <c:v>1782.97919</c:v>
                </c:pt>
                <c:pt idx="18">
                  <c:v>1781.5083200000001</c:v>
                </c:pt>
                <c:pt idx="19">
                  <c:v>1781.31754</c:v>
                </c:pt>
                <c:pt idx="20">
                  <c:v>1783.2920000000001</c:v>
                </c:pt>
                <c:pt idx="21">
                  <c:v>1783.52025</c:v>
                </c:pt>
                <c:pt idx="22">
                  <c:v>4021.1005600000003</c:v>
                </c:pt>
                <c:pt idx="23">
                  <c:v>4019.3180600000001</c:v>
                </c:pt>
                <c:pt idx="24">
                  <c:v>4019.3180600000001</c:v>
                </c:pt>
                <c:pt idx="25">
                  <c:v>4024.0617700000003</c:v>
                </c:pt>
                <c:pt idx="26">
                  <c:v>4013.5837300000003</c:v>
                </c:pt>
                <c:pt idx="27">
                  <c:v>4017.2949900000003</c:v>
                </c:pt>
                <c:pt idx="28">
                  <c:v>4016.0880400000001</c:v>
                </c:pt>
                <c:pt idx="29">
                  <c:v>3002.35709</c:v>
                </c:pt>
                <c:pt idx="30">
                  <c:v>3002.1027000000004</c:v>
                </c:pt>
                <c:pt idx="31">
                  <c:v>3000.7121299999999</c:v>
                </c:pt>
                <c:pt idx="32">
                  <c:v>3005.7166099999999</c:v>
                </c:pt>
                <c:pt idx="33">
                  <c:v>3004.6467700000003</c:v>
                </c:pt>
                <c:pt idx="34">
                  <c:v>3003.4523900000004</c:v>
                </c:pt>
                <c:pt idx="35">
                  <c:v>3003.5497999999998</c:v>
                </c:pt>
                <c:pt idx="36">
                  <c:v>3001.14464</c:v>
                </c:pt>
                <c:pt idx="37">
                  <c:v>2933.9548100000002</c:v>
                </c:pt>
                <c:pt idx="38">
                  <c:v>2928.4703599999998</c:v>
                </c:pt>
                <c:pt idx="39">
                  <c:v>2929.3171400000001</c:v>
                </c:pt>
                <c:pt idx="40">
                  <c:v>2935.2722100000001</c:v>
                </c:pt>
                <c:pt idx="41">
                  <c:v>2931.2633100000003</c:v>
                </c:pt>
                <c:pt idx="42">
                  <c:v>2927.4032499999998</c:v>
                </c:pt>
                <c:pt idx="43">
                  <c:v>2932.7660800000003</c:v>
                </c:pt>
                <c:pt idx="44">
                  <c:v>2926.7661600000001</c:v>
                </c:pt>
                <c:pt idx="45">
                  <c:v>2926.5814700000001</c:v>
                </c:pt>
                <c:pt idx="46">
                  <c:v>2604.1860099999999</c:v>
                </c:pt>
                <c:pt idx="47">
                  <c:v>2611.2598800000001</c:v>
                </c:pt>
                <c:pt idx="48">
                  <c:v>2612.2552599999999</c:v>
                </c:pt>
                <c:pt idx="49">
                  <c:v>2603.14264</c:v>
                </c:pt>
                <c:pt idx="50">
                  <c:v>2603.8276900000001</c:v>
                </c:pt>
                <c:pt idx="51">
                  <c:v>2611.8341800000003</c:v>
                </c:pt>
                <c:pt idx="52">
                  <c:v>2600.4757500000001</c:v>
                </c:pt>
                <c:pt idx="53">
                  <c:v>2605.1034800000002</c:v>
                </c:pt>
                <c:pt idx="54">
                  <c:v>2603.1057799999999</c:v>
                </c:pt>
                <c:pt idx="55">
                  <c:v>1325.59464</c:v>
                </c:pt>
                <c:pt idx="56">
                  <c:v>1325.5096000000001</c:v>
                </c:pt>
                <c:pt idx="57">
                  <c:v>1325.8649599999999</c:v>
                </c:pt>
                <c:pt idx="58">
                  <c:v>1327.9925500000002</c:v>
                </c:pt>
                <c:pt idx="59">
                  <c:v>1326.7540800000002</c:v>
                </c:pt>
                <c:pt idx="60">
                  <c:v>1325.66255</c:v>
                </c:pt>
                <c:pt idx="61">
                  <c:v>1326.11382</c:v>
                </c:pt>
                <c:pt idx="62">
                  <c:v>1326.1614500000001</c:v>
                </c:pt>
                <c:pt idx="63">
                  <c:v>1325.69946</c:v>
                </c:pt>
                <c:pt idx="64">
                  <c:v>1531.31367</c:v>
                </c:pt>
                <c:pt idx="65">
                  <c:v>1529.3243600000001</c:v>
                </c:pt>
                <c:pt idx="66">
                  <c:v>1528.75071</c:v>
                </c:pt>
                <c:pt idx="67">
                  <c:v>1532.88021</c:v>
                </c:pt>
                <c:pt idx="68">
                  <c:v>1529.2655099999999</c:v>
                </c:pt>
                <c:pt idx="69">
                  <c:v>1529.0833700000001</c:v>
                </c:pt>
                <c:pt idx="70">
                  <c:v>1527.6733400000001</c:v>
                </c:pt>
                <c:pt idx="71">
                  <c:v>1524.9841100000001</c:v>
                </c:pt>
                <c:pt idx="72">
                  <c:v>870.02094999999997</c:v>
                </c:pt>
                <c:pt idx="73">
                  <c:v>870.20416</c:v>
                </c:pt>
                <c:pt idx="74">
                  <c:v>869.44149000000004</c:v>
                </c:pt>
                <c:pt idx="75">
                  <c:v>870.00716</c:v>
                </c:pt>
                <c:pt idx="76">
                  <c:v>869.88889000000006</c:v>
                </c:pt>
                <c:pt idx="77">
                  <c:v>868.0486800000001</c:v>
                </c:pt>
                <c:pt idx="78">
                  <c:v>867.37905000000012</c:v>
                </c:pt>
                <c:pt idx="79">
                  <c:v>868.03372999999999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2035336"/>
        <c:axId val="242035728"/>
      </c:scatterChart>
      <c:valAx>
        <c:axId val="242035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42035728"/>
        <c:crosses val="autoZero"/>
        <c:crossBetween val="midCat"/>
      </c:valAx>
      <c:valAx>
        <c:axId val="242035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42035336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models ratio'!$D$2:$D$81</c:f>
              <c:numCache>
                <c:formatCode>General</c:formatCode>
                <c:ptCount val="80"/>
                <c:pt idx="0">
                  <c:v>4312.9616999999998</c:v>
                </c:pt>
                <c:pt idx="1">
                  <c:v>4310.8765100000001</c:v>
                </c:pt>
                <c:pt idx="2">
                  <c:v>4314.5620699999999</c:v>
                </c:pt>
                <c:pt idx="3">
                  <c:v>4322.9011700000001</c:v>
                </c:pt>
                <c:pt idx="4">
                  <c:v>4325.9390999999996</c:v>
                </c:pt>
                <c:pt idx="5">
                  <c:v>4316.7819800000007</c:v>
                </c:pt>
                <c:pt idx="6">
                  <c:v>4314.5110700000005</c:v>
                </c:pt>
                <c:pt idx="7">
                  <c:v>4319.0221300000003</c:v>
                </c:pt>
                <c:pt idx="8">
                  <c:v>4304.1323700000003</c:v>
                </c:pt>
                <c:pt idx="9">
                  <c:v>2354.1740500000001</c:v>
                </c:pt>
                <c:pt idx="10">
                  <c:v>2350.2130000000002</c:v>
                </c:pt>
                <c:pt idx="11">
                  <c:v>2372.71189</c:v>
                </c:pt>
                <c:pt idx="12">
                  <c:v>2367.7148300000003</c:v>
                </c:pt>
                <c:pt idx="13">
                  <c:v>2355.3319900000001</c:v>
                </c:pt>
                <c:pt idx="14">
                  <c:v>2377.4061700000002</c:v>
                </c:pt>
                <c:pt idx="15">
                  <c:v>1802.64121</c:v>
                </c:pt>
                <c:pt idx="16">
                  <c:v>1824.3735800000002</c:v>
                </c:pt>
                <c:pt idx="17">
                  <c:v>1808.04801</c:v>
                </c:pt>
                <c:pt idx="18">
                  <c:v>1805.74748</c:v>
                </c:pt>
                <c:pt idx="19">
                  <c:v>1801.10456</c:v>
                </c:pt>
                <c:pt idx="20">
                  <c:v>1804.8083000000001</c:v>
                </c:pt>
                <c:pt idx="21">
                  <c:v>1807.1376200000002</c:v>
                </c:pt>
                <c:pt idx="22">
                  <c:v>4060.6139700000003</c:v>
                </c:pt>
                <c:pt idx="23">
                  <c:v>4075.5441299999998</c:v>
                </c:pt>
                <c:pt idx="24">
                  <c:v>4063.3937300000002</c:v>
                </c:pt>
                <c:pt idx="25">
                  <c:v>4052.3839200000002</c:v>
                </c:pt>
                <c:pt idx="26">
                  <c:v>4041.6888800000002</c:v>
                </c:pt>
                <c:pt idx="27">
                  <c:v>4038.5860400000001</c:v>
                </c:pt>
                <c:pt idx="28">
                  <c:v>4050.1206699999998</c:v>
                </c:pt>
                <c:pt idx="29">
                  <c:v>3027.2989600000001</c:v>
                </c:pt>
                <c:pt idx="30">
                  <c:v>3032.1089000000002</c:v>
                </c:pt>
                <c:pt idx="31">
                  <c:v>3039.7286400000003</c:v>
                </c:pt>
                <c:pt idx="32">
                  <c:v>3021.65254</c:v>
                </c:pt>
                <c:pt idx="33">
                  <c:v>3026.6867299999999</c:v>
                </c:pt>
                <c:pt idx="34">
                  <c:v>3027.1971600000002</c:v>
                </c:pt>
                <c:pt idx="35">
                  <c:v>3027.43244</c:v>
                </c:pt>
                <c:pt idx="36">
                  <c:v>3028.3586</c:v>
                </c:pt>
                <c:pt idx="37">
                  <c:v>2969.5565000000001</c:v>
                </c:pt>
                <c:pt idx="38">
                  <c:v>2964.33653</c:v>
                </c:pt>
                <c:pt idx="39">
                  <c:v>2972.7311300000001</c:v>
                </c:pt>
                <c:pt idx="40">
                  <c:v>2974.4589900000001</c:v>
                </c:pt>
                <c:pt idx="41">
                  <c:v>2955.5353599999999</c:v>
                </c:pt>
                <c:pt idx="42">
                  <c:v>2958.0866000000001</c:v>
                </c:pt>
                <c:pt idx="43">
                  <c:v>2976.6326000000004</c:v>
                </c:pt>
                <c:pt idx="44">
                  <c:v>2977.5121300000001</c:v>
                </c:pt>
                <c:pt idx="45">
                  <c:v>2970.1169900000004</c:v>
                </c:pt>
                <c:pt idx="46">
                  <c:v>2637.7417</c:v>
                </c:pt>
                <c:pt idx="47">
                  <c:v>2650.5646099999999</c:v>
                </c:pt>
                <c:pt idx="48">
                  <c:v>2644.7260900000001</c:v>
                </c:pt>
                <c:pt idx="49">
                  <c:v>2639.0622200000003</c:v>
                </c:pt>
                <c:pt idx="50">
                  <c:v>2638.0528900000004</c:v>
                </c:pt>
                <c:pt idx="51">
                  <c:v>2638.4590200000002</c:v>
                </c:pt>
                <c:pt idx="52">
                  <c:v>2651.4612099999999</c:v>
                </c:pt>
                <c:pt idx="53">
                  <c:v>2641.7812999999996</c:v>
                </c:pt>
                <c:pt idx="54">
                  <c:v>2644.5661300000002</c:v>
                </c:pt>
                <c:pt idx="55">
                  <c:v>1348.36123</c:v>
                </c:pt>
                <c:pt idx="56">
                  <c:v>1347.9397200000001</c:v>
                </c:pt>
                <c:pt idx="57">
                  <c:v>1352.6012700000001</c:v>
                </c:pt>
                <c:pt idx="58">
                  <c:v>1349.89634</c:v>
                </c:pt>
                <c:pt idx="59">
                  <c:v>1351.1265700000001</c:v>
                </c:pt>
                <c:pt idx="60">
                  <c:v>1352.2239299999999</c:v>
                </c:pt>
                <c:pt idx="61">
                  <c:v>1355.14878</c:v>
                </c:pt>
                <c:pt idx="62">
                  <c:v>1356.44732</c:v>
                </c:pt>
                <c:pt idx="63">
                  <c:v>1352.7309399999999</c:v>
                </c:pt>
                <c:pt idx="64">
                  <c:v>1553.13292</c:v>
                </c:pt>
                <c:pt idx="65">
                  <c:v>1558.5487700000001</c:v>
                </c:pt>
                <c:pt idx="66">
                  <c:v>1558.3270300000001</c:v>
                </c:pt>
                <c:pt idx="67">
                  <c:v>1551.9938700000002</c:v>
                </c:pt>
                <c:pt idx="68">
                  <c:v>1554.4108000000001</c:v>
                </c:pt>
                <c:pt idx="69">
                  <c:v>1555.80629</c:v>
                </c:pt>
                <c:pt idx="70">
                  <c:v>1555.17947</c:v>
                </c:pt>
                <c:pt idx="71">
                  <c:v>1552.7940700000001</c:v>
                </c:pt>
                <c:pt idx="72">
                  <c:v>884.32898999999998</c:v>
                </c:pt>
                <c:pt idx="73">
                  <c:v>887.16760999999997</c:v>
                </c:pt>
                <c:pt idx="74">
                  <c:v>890.24692000000005</c:v>
                </c:pt>
                <c:pt idx="75">
                  <c:v>880.12532999999996</c:v>
                </c:pt>
                <c:pt idx="76">
                  <c:v>882.74130000000002</c:v>
                </c:pt>
                <c:pt idx="77">
                  <c:v>892.40425000000005</c:v>
                </c:pt>
                <c:pt idx="78">
                  <c:v>891.55525</c:v>
                </c:pt>
                <c:pt idx="79">
                  <c:v>888.5023000000001</c:v>
                </c:pt>
              </c:numCache>
            </c:numRef>
          </c:xVal>
          <c:yVal>
            <c:numRef>
              <c:f>' 10 models ratio'!$C$2:$C$81</c:f>
              <c:numCache>
                <c:formatCode>General</c:formatCode>
                <c:ptCount val="80"/>
                <c:pt idx="0">
                  <c:v>4278.0518899999997</c:v>
                </c:pt>
                <c:pt idx="1">
                  <c:v>4271.1749100000006</c:v>
                </c:pt>
                <c:pt idx="2">
                  <c:v>4275.3864699999995</c:v>
                </c:pt>
                <c:pt idx="3">
                  <c:v>4276.1453799999999</c:v>
                </c:pt>
                <c:pt idx="4">
                  <c:v>4276.8858899999996</c:v>
                </c:pt>
                <c:pt idx="5">
                  <c:v>4278.5234400000008</c:v>
                </c:pt>
                <c:pt idx="6">
                  <c:v>4280.5147400000005</c:v>
                </c:pt>
                <c:pt idx="7">
                  <c:v>4280.0770700000003</c:v>
                </c:pt>
                <c:pt idx="8">
                  <c:v>4276.7086300000001</c:v>
                </c:pt>
                <c:pt idx="9">
                  <c:v>2323.60527</c:v>
                </c:pt>
                <c:pt idx="10">
                  <c:v>2331.09665</c:v>
                </c:pt>
                <c:pt idx="11">
                  <c:v>2335.0181600000001</c:v>
                </c:pt>
                <c:pt idx="12">
                  <c:v>2331.2368500000002</c:v>
                </c:pt>
                <c:pt idx="13">
                  <c:v>2335.9186</c:v>
                </c:pt>
                <c:pt idx="14">
                  <c:v>2333.7820200000001</c:v>
                </c:pt>
                <c:pt idx="15">
                  <c:v>1781.7425500000002</c:v>
                </c:pt>
                <c:pt idx="16">
                  <c:v>1781.3055300000001</c:v>
                </c:pt>
                <c:pt idx="17">
                  <c:v>1782.97919</c:v>
                </c:pt>
                <c:pt idx="18">
                  <c:v>1781.5083200000001</c:v>
                </c:pt>
                <c:pt idx="19">
                  <c:v>1781.31754</c:v>
                </c:pt>
                <c:pt idx="20">
                  <c:v>1783.2920000000001</c:v>
                </c:pt>
                <c:pt idx="21">
                  <c:v>1783.52025</c:v>
                </c:pt>
                <c:pt idx="22">
                  <c:v>4021.1005600000003</c:v>
                </c:pt>
                <c:pt idx="23">
                  <c:v>4019.3180600000001</c:v>
                </c:pt>
                <c:pt idx="24">
                  <c:v>4019.3180600000001</c:v>
                </c:pt>
                <c:pt idx="25">
                  <c:v>4024.0617700000003</c:v>
                </c:pt>
                <c:pt idx="26">
                  <c:v>4013.5837300000003</c:v>
                </c:pt>
                <c:pt idx="27">
                  <c:v>4017.2949900000003</c:v>
                </c:pt>
                <c:pt idx="28">
                  <c:v>4016.0880400000001</c:v>
                </c:pt>
                <c:pt idx="29">
                  <c:v>3002.35709</c:v>
                </c:pt>
                <c:pt idx="30">
                  <c:v>3002.1027000000004</c:v>
                </c:pt>
                <c:pt idx="31">
                  <c:v>3000.7121299999999</c:v>
                </c:pt>
                <c:pt idx="32">
                  <c:v>3005.7166099999999</c:v>
                </c:pt>
                <c:pt idx="33">
                  <c:v>3004.6467700000003</c:v>
                </c:pt>
                <c:pt idx="34">
                  <c:v>3003.4523900000004</c:v>
                </c:pt>
                <c:pt idx="35">
                  <c:v>3003.5497999999998</c:v>
                </c:pt>
                <c:pt idx="36">
                  <c:v>3001.14464</c:v>
                </c:pt>
                <c:pt idx="37">
                  <c:v>2933.9548100000002</c:v>
                </c:pt>
                <c:pt idx="38">
                  <c:v>2928.4703599999998</c:v>
                </c:pt>
                <c:pt idx="39">
                  <c:v>2929.3171400000001</c:v>
                </c:pt>
                <c:pt idx="40">
                  <c:v>2935.2722100000001</c:v>
                </c:pt>
                <c:pt idx="41">
                  <c:v>2931.2633100000003</c:v>
                </c:pt>
                <c:pt idx="42">
                  <c:v>2927.4032499999998</c:v>
                </c:pt>
                <c:pt idx="43">
                  <c:v>2932.7660800000003</c:v>
                </c:pt>
                <c:pt idx="44">
                  <c:v>2926.7661600000001</c:v>
                </c:pt>
                <c:pt idx="45">
                  <c:v>2926.5814700000001</c:v>
                </c:pt>
                <c:pt idx="46">
                  <c:v>2604.1860099999999</c:v>
                </c:pt>
                <c:pt idx="47">
                  <c:v>2611.2598800000001</c:v>
                </c:pt>
                <c:pt idx="48">
                  <c:v>2612.2552599999999</c:v>
                </c:pt>
                <c:pt idx="49">
                  <c:v>2603.14264</c:v>
                </c:pt>
                <c:pt idx="50">
                  <c:v>2603.8276900000001</c:v>
                </c:pt>
                <c:pt idx="51">
                  <c:v>2611.8341800000003</c:v>
                </c:pt>
                <c:pt idx="52">
                  <c:v>2600.4757500000001</c:v>
                </c:pt>
                <c:pt idx="53">
                  <c:v>2605.1034800000002</c:v>
                </c:pt>
                <c:pt idx="54">
                  <c:v>2603.1057799999999</c:v>
                </c:pt>
                <c:pt idx="55">
                  <c:v>1325.59464</c:v>
                </c:pt>
                <c:pt idx="56">
                  <c:v>1325.5096000000001</c:v>
                </c:pt>
                <c:pt idx="57">
                  <c:v>1325.8649599999999</c:v>
                </c:pt>
                <c:pt idx="58">
                  <c:v>1327.9925500000002</c:v>
                </c:pt>
                <c:pt idx="59">
                  <c:v>1326.7540800000002</c:v>
                </c:pt>
                <c:pt idx="60">
                  <c:v>1325.66255</c:v>
                </c:pt>
                <c:pt idx="61">
                  <c:v>1326.11382</c:v>
                </c:pt>
                <c:pt idx="62">
                  <c:v>1326.1614500000001</c:v>
                </c:pt>
                <c:pt idx="63">
                  <c:v>1325.69946</c:v>
                </c:pt>
                <c:pt idx="64">
                  <c:v>1531.31367</c:v>
                </c:pt>
                <c:pt idx="65">
                  <c:v>1529.3243600000001</c:v>
                </c:pt>
                <c:pt idx="66">
                  <c:v>1528.75071</c:v>
                </c:pt>
                <c:pt idx="67">
                  <c:v>1532.88021</c:v>
                </c:pt>
                <c:pt idx="68">
                  <c:v>1529.2655099999999</c:v>
                </c:pt>
                <c:pt idx="69">
                  <c:v>1529.0833700000001</c:v>
                </c:pt>
                <c:pt idx="70">
                  <c:v>1527.6733400000001</c:v>
                </c:pt>
                <c:pt idx="71">
                  <c:v>1524.9841100000001</c:v>
                </c:pt>
                <c:pt idx="72">
                  <c:v>870.02094999999997</c:v>
                </c:pt>
                <c:pt idx="73">
                  <c:v>870.20416</c:v>
                </c:pt>
                <c:pt idx="74">
                  <c:v>869.44149000000004</c:v>
                </c:pt>
                <c:pt idx="75">
                  <c:v>870.00716</c:v>
                </c:pt>
                <c:pt idx="76">
                  <c:v>869.88889000000006</c:v>
                </c:pt>
                <c:pt idx="77">
                  <c:v>868.0486800000001</c:v>
                </c:pt>
                <c:pt idx="78">
                  <c:v>867.37905000000012</c:v>
                </c:pt>
                <c:pt idx="79">
                  <c:v>868.03372999999999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069240"/>
        <c:axId val="244069632"/>
      </c:scatterChart>
      <c:valAx>
        <c:axId val="244069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44069632"/>
        <c:crosses val="autoZero"/>
        <c:crossBetween val="midCat"/>
      </c:valAx>
      <c:valAx>
        <c:axId val="244069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44069240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models ratio'!$F$2:$F$81</c:f>
              <c:numCache>
                <c:formatCode>General</c:formatCode>
                <c:ptCount val="80"/>
                <c:pt idx="0">
                  <c:v>4295.5067949999993</c:v>
                </c:pt>
                <c:pt idx="1">
                  <c:v>4291.0257099999999</c:v>
                </c:pt>
                <c:pt idx="2">
                  <c:v>4294.9742699999997</c:v>
                </c:pt>
                <c:pt idx="3">
                  <c:v>4299.5232749999996</c:v>
                </c:pt>
                <c:pt idx="4">
                  <c:v>4301.4124949999996</c:v>
                </c:pt>
                <c:pt idx="5">
                  <c:v>4297.6527100000003</c:v>
                </c:pt>
                <c:pt idx="6">
                  <c:v>4297.5129050000005</c:v>
                </c:pt>
                <c:pt idx="7">
                  <c:v>4299.5496000000003</c:v>
                </c:pt>
                <c:pt idx="8">
                  <c:v>4290.4205000000002</c:v>
                </c:pt>
                <c:pt idx="9">
                  <c:v>2338.8896599999998</c:v>
                </c:pt>
                <c:pt idx="10">
                  <c:v>2340.6548250000001</c:v>
                </c:pt>
                <c:pt idx="11">
                  <c:v>2353.8650250000001</c:v>
                </c:pt>
                <c:pt idx="12">
                  <c:v>2349.4758400000001</c:v>
                </c:pt>
                <c:pt idx="13">
                  <c:v>2345.6252949999998</c:v>
                </c:pt>
                <c:pt idx="14">
                  <c:v>2355.5940950000004</c:v>
                </c:pt>
                <c:pt idx="15">
                  <c:v>1792.1918800000001</c:v>
                </c:pt>
                <c:pt idx="16">
                  <c:v>1802.839555</c:v>
                </c:pt>
                <c:pt idx="17">
                  <c:v>1795.5136</c:v>
                </c:pt>
                <c:pt idx="18">
                  <c:v>1793.6279</c:v>
                </c:pt>
                <c:pt idx="19">
                  <c:v>1791.2110499999999</c:v>
                </c:pt>
                <c:pt idx="20">
                  <c:v>1794.05015</c:v>
                </c:pt>
                <c:pt idx="21">
                  <c:v>1795.328935</c:v>
                </c:pt>
                <c:pt idx="22">
                  <c:v>4040.8572650000006</c:v>
                </c:pt>
                <c:pt idx="23">
                  <c:v>4047.4310949999999</c:v>
                </c:pt>
                <c:pt idx="24">
                  <c:v>4041.3558950000001</c:v>
                </c:pt>
                <c:pt idx="25">
                  <c:v>4038.2228450000002</c:v>
                </c:pt>
                <c:pt idx="26">
                  <c:v>4027.636305</c:v>
                </c:pt>
                <c:pt idx="27">
                  <c:v>4027.9405150000002</c:v>
                </c:pt>
                <c:pt idx="28">
                  <c:v>4033.1043549999999</c:v>
                </c:pt>
                <c:pt idx="29">
                  <c:v>3014.8280249999998</c:v>
                </c:pt>
                <c:pt idx="30">
                  <c:v>3017.1058000000003</c:v>
                </c:pt>
                <c:pt idx="31">
                  <c:v>3020.2203850000001</c:v>
                </c:pt>
                <c:pt idx="32">
                  <c:v>3013.6845750000002</c:v>
                </c:pt>
                <c:pt idx="33">
                  <c:v>3015.6667500000003</c:v>
                </c:pt>
                <c:pt idx="34">
                  <c:v>3015.324775</c:v>
                </c:pt>
                <c:pt idx="35">
                  <c:v>3015.4911199999997</c:v>
                </c:pt>
                <c:pt idx="36">
                  <c:v>3014.75162</c:v>
                </c:pt>
                <c:pt idx="37">
                  <c:v>2951.7556549999999</c:v>
                </c:pt>
                <c:pt idx="38">
                  <c:v>2946.4034449999999</c:v>
                </c:pt>
                <c:pt idx="39">
                  <c:v>2951.0241350000001</c:v>
                </c:pt>
                <c:pt idx="40">
                  <c:v>2954.8656000000001</c:v>
                </c:pt>
                <c:pt idx="41">
                  <c:v>2943.3993350000001</c:v>
                </c:pt>
                <c:pt idx="42">
                  <c:v>2942.744925</c:v>
                </c:pt>
                <c:pt idx="43">
                  <c:v>2954.6993400000001</c:v>
                </c:pt>
                <c:pt idx="44">
                  <c:v>2952.1391450000001</c:v>
                </c:pt>
                <c:pt idx="45">
                  <c:v>2948.3492300000003</c:v>
                </c:pt>
                <c:pt idx="46">
                  <c:v>2620.963855</c:v>
                </c:pt>
                <c:pt idx="47">
                  <c:v>2630.912245</c:v>
                </c:pt>
                <c:pt idx="48">
                  <c:v>2628.490675</c:v>
                </c:pt>
                <c:pt idx="49">
                  <c:v>2621.1024299999999</c:v>
                </c:pt>
                <c:pt idx="50">
                  <c:v>2620.9402900000005</c:v>
                </c:pt>
                <c:pt idx="51">
                  <c:v>2625.1466</c:v>
                </c:pt>
                <c:pt idx="52">
                  <c:v>2625.96848</c:v>
                </c:pt>
                <c:pt idx="53">
                  <c:v>2623.4423900000002</c:v>
                </c:pt>
                <c:pt idx="54">
                  <c:v>2623.835955</c:v>
                </c:pt>
                <c:pt idx="55">
                  <c:v>1336.9779349999999</c:v>
                </c:pt>
                <c:pt idx="56">
                  <c:v>1336.7246600000001</c:v>
                </c:pt>
                <c:pt idx="57">
                  <c:v>1339.233115</c:v>
                </c:pt>
                <c:pt idx="58">
                  <c:v>1338.9444450000001</c:v>
                </c:pt>
                <c:pt idx="59">
                  <c:v>1338.940325</c:v>
                </c:pt>
                <c:pt idx="60">
                  <c:v>1338.9432400000001</c:v>
                </c:pt>
                <c:pt idx="61">
                  <c:v>1340.6313</c:v>
                </c:pt>
                <c:pt idx="62">
                  <c:v>1341.3043849999999</c:v>
                </c:pt>
                <c:pt idx="63">
                  <c:v>1339.2152000000001</c:v>
                </c:pt>
                <c:pt idx="64">
                  <c:v>1542.223295</c:v>
                </c:pt>
                <c:pt idx="65">
                  <c:v>1543.936565</c:v>
                </c:pt>
                <c:pt idx="66">
                  <c:v>1543.5388700000001</c:v>
                </c:pt>
                <c:pt idx="67">
                  <c:v>1542.4370400000003</c:v>
                </c:pt>
                <c:pt idx="68">
                  <c:v>1541.8381549999999</c:v>
                </c:pt>
                <c:pt idx="69">
                  <c:v>1542.4448299999999</c:v>
                </c:pt>
                <c:pt idx="70">
                  <c:v>1541.4264050000002</c:v>
                </c:pt>
                <c:pt idx="71">
                  <c:v>1538.8890900000001</c:v>
                </c:pt>
                <c:pt idx="72">
                  <c:v>877.17497000000003</c:v>
                </c:pt>
                <c:pt idx="73">
                  <c:v>878.68588499999998</c:v>
                </c:pt>
                <c:pt idx="74">
                  <c:v>879.8442050000001</c:v>
                </c:pt>
                <c:pt idx="75">
                  <c:v>875.06624499999998</c:v>
                </c:pt>
                <c:pt idx="76">
                  <c:v>876.31509500000004</c:v>
                </c:pt>
                <c:pt idx="77">
                  <c:v>880.22646500000008</c:v>
                </c:pt>
                <c:pt idx="78">
                  <c:v>879.46715000000006</c:v>
                </c:pt>
                <c:pt idx="79">
                  <c:v>878.2680150000001</c:v>
                </c:pt>
              </c:numCache>
            </c:numRef>
          </c:xVal>
          <c:yVal>
            <c:numRef>
              <c:f>' 10 models ratio'!$E$2:$E$81</c:f>
              <c:numCache>
                <c:formatCode>General</c:formatCode>
                <c:ptCount val="80"/>
                <c:pt idx="0">
                  <c:v>1.0081602119136521</c:v>
                </c:pt>
                <c:pt idx="1">
                  <c:v>1.0092952409668465</c:v>
                </c:pt>
                <c:pt idx="2">
                  <c:v>1.0091630546793586</c:v>
                </c:pt>
                <c:pt idx="3">
                  <c:v>1.0109340973809455</c:v>
                </c:pt>
                <c:pt idx="4">
                  <c:v>1.0114693754431685</c:v>
                </c:pt>
                <c:pt idx="5">
                  <c:v>1.0089419961200445</c:v>
                </c:pt>
                <c:pt idx="6">
                  <c:v>1.0079421125880763</c:v>
                </c:pt>
                <c:pt idx="7">
                  <c:v>1.0090991492356469</c:v>
                </c:pt>
                <c:pt idx="8">
                  <c:v>1.0064123470576485</c:v>
                </c:pt>
                <c:pt idx="9">
                  <c:v>1.0131557542904006</c:v>
                </c:pt>
                <c:pt idx="10">
                  <c:v>1.0082005823310674</c:v>
                </c:pt>
                <c:pt idx="11">
                  <c:v>1.0161427995061074</c:v>
                </c:pt>
                <c:pt idx="12">
                  <c:v>1.015647479148247</c:v>
                </c:pt>
                <c:pt idx="13">
                  <c:v>1.0083108161388843</c:v>
                </c:pt>
                <c:pt idx="14">
                  <c:v>1.0186924698305799</c:v>
                </c:pt>
                <c:pt idx="15">
                  <c:v>1.0117293376644116</c:v>
                </c:pt>
                <c:pt idx="16">
                  <c:v>1.0241778006493922</c:v>
                </c:pt>
                <c:pt idx="17">
                  <c:v>1.0140600743635151</c:v>
                </c:pt>
                <c:pt idx="18">
                  <c:v>1.0136059763111294</c:v>
                </c:pt>
                <c:pt idx="19">
                  <c:v>1.0111080812688793</c:v>
                </c:pt>
                <c:pt idx="20">
                  <c:v>1.0120654946021179</c:v>
                </c:pt>
                <c:pt idx="21">
                  <c:v>1.013241997112172</c:v>
                </c:pt>
                <c:pt idx="22">
                  <c:v>1.0098265162510633</c:v>
                </c:pt>
                <c:pt idx="23">
                  <c:v>1.013988957619343</c:v>
                </c:pt>
                <c:pt idx="24">
                  <c:v>1.010965957244996</c:v>
                </c:pt>
                <c:pt idx="25">
                  <c:v>1.0070381996149129</c:v>
                </c:pt>
                <c:pt idx="26">
                  <c:v>1.0070025074573441</c:v>
                </c:pt>
                <c:pt idx="27">
                  <c:v>1.0052998472984926</c:v>
                </c:pt>
                <c:pt idx="28">
                  <c:v>1.0084740746868686</c:v>
                </c:pt>
                <c:pt idx="29">
                  <c:v>1.0083074295469632</c:v>
                </c:pt>
                <c:pt idx="30">
                  <c:v>1.0099950611283217</c:v>
                </c:pt>
                <c:pt idx="31">
                  <c:v>1.0130024168629599</c:v>
                </c:pt>
                <c:pt idx="32">
                  <c:v>1.0053018737518304</c:v>
                </c:pt>
                <c:pt idx="33">
                  <c:v>1.0073352915291269</c:v>
                </c:pt>
                <c:pt idx="34">
                  <c:v>1.0079058253358895</c:v>
                </c:pt>
                <c:pt idx="35">
                  <c:v>1.0079514712890727</c:v>
                </c:pt>
                <c:pt idx="36">
                  <c:v>1.0090678601881715</c:v>
                </c:pt>
                <c:pt idx="37">
                  <c:v>1.0121343688998401</c:v>
                </c:pt>
                <c:pt idx="38">
                  <c:v>1.0122474075510193</c:v>
                </c:pt>
                <c:pt idx="39">
                  <c:v>1.0148205154734458</c:v>
                </c:pt>
                <c:pt idx="40">
                  <c:v>1.0133503052515869</c:v>
                </c:pt>
                <c:pt idx="41">
                  <c:v>1.0082804058977559</c:v>
                </c:pt>
                <c:pt idx="42">
                  <c:v>1.0104814224005525</c:v>
                </c:pt>
                <c:pt idx="43">
                  <c:v>1.0149573879414209</c:v>
                </c:pt>
                <c:pt idx="44">
                  <c:v>1.0173385802711346</c:v>
                </c:pt>
                <c:pt idx="45">
                  <c:v>1.0148758954590116</c:v>
                </c:pt>
                <c:pt idx="46">
                  <c:v>1.0128852892501332</c:v>
                </c:pt>
                <c:pt idx="47">
                  <c:v>1.015052017725635</c:v>
                </c:pt>
                <c:pt idx="48">
                  <c:v>1.0124301903023061</c:v>
                </c:pt>
                <c:pt idx="49">
                  <c:v>1.0137985446698381</c:v>
                </c:pt>
                <c:pt idx="50">
                  <c:v>1.0131441877400114</c:v>
                </c:pt>
                <c:pt idx="51">
                  <c:v>1.0101939243325164</c:v>
                </c:pt>
                <c:pt idx="52">
                  <c:v>1.0196062047492656</c:v>
                </c:pt>
                <c:pt idx="53">
                  <c:v>1.0140792180739013</c:v>
                </c:pt>
                <c:pt idx="54">
                  <c:v>1.0159272628559874</c:v>
                </c:pt>
                <c:pt idx="55">
                  <c:v>1.0171746243632971</c:v>
                </c:pt>
                <c:pt idx="56">
                  <c:v>1.0169218842322982</c:v>
                </c:pt>
                <c:pt idx="57">
                  <c:v>1.0201651833381284</c:v>
                </c:pt>
                <c:pt idx="58">
                  <c:v>1.0164939103009274</c:v>
                </c:pt>
                <c:pt idx="59">
                  <c:v>1.0183700132280731</c:v>
                </c:pt>
                <c:pt idx="60">
                  <c:v>1.0200363056194051</c:v>
                </c:pt>
                <c:pt idx="61">
                  <c:v>1.0218947721998703</c:v>
                </c:pt>
                <c:pt idx="62">
                  <c:v>1.0228372420266023</c:v>
                </c:pt>
                <c:pt idx="63">
                  <c:v>1.0203903530291849</c:v>
                </c:pt>
                <c:pt idx="64">
                  <c:v>1.0142487136551195</c:v>
                </c:pt>
                <c:pt idx="65">
                  <c:v>1.0191093601621568</c:v>
                </c:pt>
                <c:pt idx="66">
                  <c:v>1.0193467252747834</c:v>
                </c:pt>
                <c:pt idx="67">
                  <c:v>1.012469115248086</c:v>
                </c:pt>
                <c:pt idx="68">
                  <c:v>1.0164427235398779</c:v>
                </c:pt>
                <c:pt idx="69">
                  <c:v>1.0174764309940798</c:v>
                </c:pt>
                <c:pt idx="70">
                  <c:v>1.0180052431889661</c:v>
                </c:pt>
                <c:pt idx="71">
                  <c:v>1.0182362293597931</c:v>
                </c:pt>
                <c:pt idx="72">
                  <c:v>1.0164456269702471</c:v>
                </c:pt>
                <c:pt idx="73">
                  <c:v>1.0194936438823734</c:v>
                </c:pt>
                <c:pt idx="74">
                  <c:v>1.0239296493660546</c:v>
                </c:pt>
                <c:pt idx="75">
                  <c:v>1.0116299847463324</c:v>
                </c:pt>
                <c:pt idx="76">
                  <c:v>1.014774771982661</c:v>
                </c:pt>
                <c:pt idx="77">
                  <c:v>1.0280578388760409</c:v>
                </c:pt>
                <c:pt idx="78">
                  <c:v>1.0278727045574825</c:v>
                </c:pt>
                <c:pt idx="79">
                  <c:v>1.0235803855225765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 ratio'!$F$2:$F$81</c:f>
              <c:numCache>
                <c:formatCode>General</c:formatCode>
                <c:ptCount val="80"/>
                <c:pt idx="0">
                  <c:v>4295.5067949999993</c:v>
                </c:pt>
                <c:pt idx="1">
                  <c:v>4291.0257099999999</c:v>
                </c:pt>
                <c:pt idx="2">
                  <c:v>4294.9742699999997</c:v>
                </c:pt>
                <c:pt idx="3">
                  <c:v>4299.5232749999996</c:v>
                </c:pt>
                <c:pt idx="4">
                  <c:v>4301.4124949999996</c:v>
                </c:pt>
                <c:pt idx="5">
                  <c:v>4297.6527100000003</c:v>
                </c:pt>
                <c:pt idx="6">
                  <c:v>4297.5129050000005</c:v>
                </c:pt>
                <c:pt idx="7">
                  <c:v>4299.5496000000003</c:v>
                </c:pt>
                <c:pt idx="8">
                  <c:v>4290.4205000000002</c:v>
                </c:pt>
                <c:pt idx="9">
                  <c:v>2338.8896599999998</c:v>
                </c:pt>
                <c:pt idx="10">
                  <c:v>2340.6548250000001</c:v>
                </c:pt>
                <c:pt idx="11">
                  <c:v>2353.8650250000001</c:v>
                </c:pt>
                <c:pt idx="12">
                  <c:v>2349.4758400000001</c:v>
                </c:pt>
                <c:pt idx="13">
                  <c:v>2345.6252949999998</c:v>
                </c:pt>
                <c:pt idx="14">
                  <c:v>2355.5940950000004</c:v>
                </c:pt>
                <c:pt idx="15">
                  <c:v>1792.1918800000001</c:v>
                </c:pt>
                <c:pt idx="16">
                  <c:v>1802.839555</c:v>
                </c:pt>
                <c:pt idx="17">
                  <c:v>1795.5136</c:v>
                </c:pt>
                <c:pt idx="18">
                  <c:v>1793.6279</c:v>
                </c:pt>
                <c:pt idx="19">
                  <c:v>1791.2110499999999</c:v>
                </c:pt>
                <c:pt idx="20">
                  <c:v>1794.05015</c:v>
                </c:pt>
                <c:pt idx="21">
                  <c:v>1795.328935</c:v>
                </c:pt>
                <c:pt idx="22">
                  <c:v>4040.8572650000006</c:v>
                </c:pt>
                <c:pt idx="23">
                  <c:v>4047.4310949999999</c:v>
                </c:pt>
                <c:pt idx="24">
                  <c:v>4041.3558950000001</c:v>
                </c:pt>
                <c:pt idx="25">
                  <c:v>4038.2228450000002</c:v>
                </c:pt>
                <c:pt idx="26">
                  <c:v>4027.636305</c:v>
                </c:pt>
                <c:pt idx="27">
                  <c:v>4027.9405150000002</c:v>
                </c:pt>
                <c:pt idx="28">
                  <c:v>4033.1043549999999</c:v>
                </c:pt>
                <c:pt idx="29">
                  <c:v>3014.8280249999998</c:v>
                </c:pt>
                <c:pt idx="30">
                  <c:v>3017.1058000000003</c:v>
                </c:pt>
                <c:pt idx="31">
                  <c:v>3020.2203850000001</c:v>
                </c:pt>
                <c:pt idx="32">
                  <c:v>3013.6845750000002</c:v>
                </c:pt>
                <c:pt idx="33">
                  <c:v>3015.6667500000003</c:v>
                </c:pt>
                <c:pt idx="34">
                  <c:v>3015.324775</c:v>
                </c:pt>
                <c:pt idx="35">
                  <c:v>3015.4911199999997</c:v>
                </c:pt>
                <c:pt idx="36">
                  <c:v>3014.75162</c:v>
                </c:pt>
                <c:pt idx="37">
                  <c:v>2951.7556549999999</c:v>
                </c:pt>
                <c:pt idx="38">
                  <c:v>2946.4034449999999</c:v>
                </c:pt>
                <c:pt idx="39">
                  <c:v>2951.0241350000001</c:v>
                </c:pt>
                <c:pt idx="40">
                  <c:v>2954.8656000000001</c:v>
                </c:pt>
                <c:pt idx="41">
                  <c:v>2943.3993350000001</c:v>
                </c:pt>
                <c:pt idx="42">
                  <c:v>2942.744925</c:v>
                </c:pt>
                <c:pt idx="43">
                  <c:v>2954.6993400000001</c:v>
                </c:pt>
                <c:pt idx="44">
                  <c:v>2952.1391450000001</c:v>
                </c:pt>
                <c:pt idx="45">
                  <c:v>2948.3492300000003</c:v>
                </c:pt>
                <c:pt idx="46">
                  <c:v>2620.963855</c:v>
                </c:pt>
                <c:pt idx="47">
                  <c:v>2630.912245</c:v>
                </c:pt>
                <c:pt idx="48">
                  <c:v>2628.490675</c:v>
                </c:pt>
                <c:pt idx="49">
                  <c:v>2621.1024299999999</c:v>
                </c:pt>
                <c:pt idx="50">
                  <c:v>2620.9402900000005</c:v>
                </c:pt>
                <c:pt idx="51">
                  <c:v>2625.1466</c:v>
                </c:pt>
                <c:pt idx="52">
                  <c:v>2625.96848</c:v>
                </c:pt>
                <c:pt idx="53">
                  <c:v>2623.4423900000002</c:v>
                </c:pt>
                <c:pt idx="54">
                  <c:v>2623.835955</c:v>
                </c:pt>
                <c:pt idx="55">
                  <c:v>1336.9779349999999</c:v>
                </c:pt>
                <c:pt idx="56">
                  <c:v>1336.7246600000001</c:v>
                </c:pt>
                <c:pt idx="57">
                  <c:v>1339.233115</c:v>
                </c:pt>
                <c:pt idx="58">
                  <c:v>1338.9444450000001</c:v>
                </c:pt>
                <c:pt idx="59">
                  <c:v>1338.940325</c:v>
                </c:pt>
                <c:pt idx="60">
                  <c:v>1338.9432400000001</c:v>
                </c:pt>
                <c:pt idx="61">
                  <c:v>1340.6313</c:v>
                </c:pt>
                <c:pt idx="62">
                  <c:v>1341.3043849999999</c:v>
                </c:pt>
                <c:pt idx="63">
                  <c:v>1339.2152000000001</c:v>
                </c:pt>
                <c:pt idx="64">
                  <c:v>1542.223295</c:v>
                </c:pt>
                <c:pt idx="65">
                  <c:v>1543.936565</c:v>
                </c:pt>
                <c:pt idx="66">
                  <c:v>1543.5388700000001</c:v>
                </c:pt>
                <c:pt idx="67">
                  <c:v>1542.4370400000003</c:v>
                </c:pt>
                <c:pt idx="68">
                  <c:v>1541.8381549999999</c:v>
                </c:pt>
                <c:pt idx="69">
                  <c:v>1542.4448299999999</c:v>
                </c:pt>
                <c:pt idx="70">
                  <c:v>1541.4264050000002</c:v>
                </c:pt>
                <c:pt idx="71">
                  <c:v>1538.8890900000001</c:v>
                </c:pt>
                <c:pt idx="72">
                  <c:v>877.17497000000003</c:v>
                </c:pt>
                <c:pt idx="73">
                  <c:v>878.68588499999998</c:v>
                </c:pt>
                <c:pt idx="74">
                  <c:v>879.8442050000001</c:v>
                </c:pt>
                <c:pt idx="75">
                  <c:v>875.06624499999998</c:v>
                </c:pt>
                <c:pt idx="76">
                  <c:v>876.31509500000004</c:v>
                </c:pt>
                <c:pt idx="77">
                  <c:v>880.22646500000008</c:v>
                </c:pt>
                <c:pt idx="78">
                  <c:v>879.46715000000006</c:v>
                </c:pt>
                <c:pt idx="79">
                  <c:v>878.2680150000001</c:v>
                </c:pt>
              </c:numCache>
            </c:numRef>
          </c:xVal>
          <c:yVal>
            <c:numRef>
              <c:f>' 10 models ratio'!$G$2:$G$81</c:f>
              <c:numCache>
                <c:formatCode>General</c:formatCode>
                <c:ptCount val="80"/>
                <c:pt idx="0">
                  <c:v>1.0038037514196612</c:v>
                </c:pt>
                <c:pt idx="1">
                  <c:v>1.0038037514196612</c:v>
                </c:pt>
                <c:pt idx="2">
                  <c:v>1.0038037514196612</c:v>
                </c:pt>
                <c:pt idx="3">
                  <c:v>1.0038037514196612</c:v>
                </c:pt>
                <c:pt idx="4">
                  <c:v>1.0038037514196612</c:v>
                </c:pt>
                <c:pt idx="5">
                  <c:v>1.0038037514196612</c:v>
                </c:pt>
                <c:pt idx="6">
                  <c:v>1.0038037514196612</c:v>
                </c:pt>
                <c:pt idx="7">
                  <c:v>1.0038037514196612</c:v>
                </c:pt>
                <c:pt idx="8">
                  <c:v>1.0038037514196612</c:v>
                </c:pt>
                <c:pt idx="9">
                  <c:v>1.0038037514196612</c:v>
                </c:pt>
                <c:pt idx="10">
                  <c:v>1.0038037514196612</c:v>
                </c:pt>
                <c:pt idx="11">
                  <c:v>1.0038037514196612</c:v>
                </c:pt>
                <c:pt idx="12">
                  <c:v>1.0038037514196612</c:v>
                </c:pt>
                <c:pt idx="13">
                  <c:v>1.0038037514196612</c:v>
                </c:pt>
                <c:pt idx="14">
                  <c:v>1.0038037514196612</c:v>
                </c:pt>
                <c:pt idx="15">
                  <c:v>1.0038037514196612</c:v>
                </c:pt>
                <c:pt idx="16">
                  <c:v>1.0038037514196612</c:v>
                </c:pt>
                <c:pt idx="17">
                  <c:v>1.0038037514196612</c:v>
                </c:pt>
                <c:pt idx="18">
                  <c:v>1.0038037514196612</c:v>
                </c:pt>
                <c:pt idx="19">
                  <c:v>1.0038037514196612</c:v>
                </c:pt>
                <c:pt idx="20">
                  <c:v>1.0038037514196612</c:v>
                </c:pt>
                <c:pt idx="21">
                  <c:v>1.0038037514196612</c:v>
                </c:pt>
                <c:pt idx="22">
                  <c:v>1.0038037514196612</c:v>
                </c:pt>
                <c:pt idx="23">
                  <c:v>1.0038037514196612</c:v>
                </c:pt>
                <c:pt idx="24">
                  <c:v>1.0038037514196612</c:v>
                </c:pt>
                <c:pt idx="25">
                  <c:v>1.0038037514196612</c:v>
                </c:pt>
                <c:pt idx="26">
                  <c:v>1.0038037514196612</c:v>
                </c:pt>
                <c:pt idx="27">
                  <c:v>1.0038037514196612</c:v>
                </c:pt>
                <c:pt idx="28">
                  <c:v>1.0038037514196612</c:v>
                </c:pt>
                <c:pt idx="29">
                  <c:v>1.0038037514196612</c:v>
                </c:pt>
                <c:pt idx="30">
                  <c:v>1.0038037514196612</c:v>
                </c:pt>
                <c:pt idx="31">
                  <c:v>1.0038037514196612</c:v>
                </c:pt>
                <c:pt idx="32">
                  <c:v>1.0038037514196612</c:v>
                </c:pt>
                <c:pt idx="33">
                  <c:v>1.0038037514196612</c:v>
                </c:pt>
                <c:pt idx="34">
                  <c:v>1.0038037514196612</c:v>
                </c:pt>
                <c:pt idx="35">
                  <c:v>1.0038037514196612</c:v>
                </c:pt>
                <c:pt idx="36">
                  <c:v>1.0038037514196612</c:v>
                </c:pt>
                <c:pt idx="37">
                  <c:v>1.0038037514196612</c:v>
                </c:pt>
                <c:pt idx="38">
                  <c:v>1.0038037514196612</c:v>
                </c:pt>
                <c:pt idx="39">
                  <c:v>1.0038037514196612</c:v>
                </c:pt>
                <c:pt idx="40">
                  <c:v>1.0038037514196612</c:v>
                </c:pt>
                <c:pt idx="41">
                  <c:v>1.0038037514196612</c:v>
                </c:pt>
                <c:pt idx="42">
                  <c:v>1.0038037514196612</c:v>
                </c:pt>
                <c:pt idx="43">
                  <c:v>1.0038037514196612</c:v>
                </c:pt>
                <c:pt idx="44">
                  <c:v>1.0038037514196612</c:v>
                </c:pt>
                <c:pt idx="45">
                  <c:v>1.0038037514196612</c:v>
                </c:pt>
                <c:pt idx="46">
                  <c:v>1.0038037514196612</c:v>
                </c:pt>
                <c:pt idx="47">
                  <c:v>1.0038037514196612</c:v>
                </c:pt>
                <c:pt idx="48">
                  <c:v>1.0038037514196612</c:v>
                </c:pt>
                <c:pt idx="49">
                  <c:v>1.0038037514196612</c:v>
                </c:pt>
                <c:pt idx="50">
                  <c:v>1.0038037514196612</c:v>
                </c:pt>
                <c:pt idx="51">
                  <c:v>1.0038037514196612</c:v>
                </c:pt>
                <c:pt idx="52">
                  <c:v>1.0038037514196612</c:v>
                </c:pt>
                <c:pt idx="53">
                  <c:v>1.0038037514196612</c:v>
                </c:pt>
                <c:pt idx="54">
                  <c:v>1.0038037514196612</c:v>
                </c:pt>
                <c:pt idx="55">
                  <c:v>1.0038037514196612</c:v>
                </c:pt>
                <c:pt idx="56">
                  <c:v>1.0038037514196612</c:v>
                </c:pt>
                <c:pt idx="57">
                  <c:v>1.0038037514196612</c:v>
                </c:pt>
                <c:pt idx="58">
                  <c:v>1.0038037514196612</c:v>
                </c:pt>
                <c:pt idx="59">
                  <c:v>1.0038037514196612</c:v>
                </c:pt>
                <c:pt idx="60">
                  <c:v>1.0038037514196612</c:v>
                </c:pt>
                <c:pt idx="61">
                  <c:v>1.0038037514196612</c:v>
                </c:pt>
                <c:pt idx="62">
                  <c:v>1.0038037514196612</c:v>
                </c:pt>
                <c:pt idx="63">
                  <c:v>1.0038037514196612</c:v>
                </c:pt>
                <c:pt idx="64">
                  <c:v>1.0038037514196612</c:v>
                </c:pt>
                <c:pt idx="65">
                  <c:v>1.0038037514196612</c:v>
                </c:pt>
                <c:pt idx="66">
                  <c:v>1.0038037514196612</c:v>
                </c:pt>
                <c:pt idx="67">
                  <c:v>1.0038037514196612</c:v>
                </c:pt>
                <c:pt idx="68">
                  <c:v>1.0038037514196612</c:v>
                </c:pt>
                <c:pt idx="69">
                  <c:v>1.0038037514196612</c:v>
                </c:pt>
                <c:pt idx="70">
                  <c:v>1.0038037514196612</c:v>
                </c:pt>
                <c:pt idx="71">
                  <c:v>1.0038037514196612</c:v>
                </c:pt>
                <c:pt idx="72">
                  <c:v>1.0038037514196612</c:v>
                </c:pt>
                <c:pt idx="73">
                  <c:v>1.0038037514196612</c:v>
                </c:pt>
                <c:pt idx="74">
                  <c:v>1.0038037514196612</c:v>
                </c:pt>
                <c:pt idx="75">
                  <c:v>1.0038037514196612</c:v>
                </c:pt>
                <c:pt idx="76">
                  <c:v>1.0038037514196612</c:v>
                </c:pt>
                <c:pt idx="77">
                  <c:v>1.0038037514196612</c:v>
                </c:pt>
                <c:pt idx="78">
                  <c:v>1.0038037514196612</c:v>
                </c:pt>
                <c:pt idx="79">
                  <c:v>1.0038037514196612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 ratio'!$F$2:$F$81</c:f>
              <c:numCache>
                <c:formatCode>General</c:formatCode>
                <c:ptCount val="80"/>
                <c:pt idx="0">
                  <c:v>4295.5067949999993</c:v>
                </c:pt>
                <c:pt idx="1">
                  <c:v>4291.0257099999999</c:v>
                </c:pt>
                <c:pt idx="2">
                  <c:v>4294.9742699999997</c:v>
                </c:pt>
                <c:pt idx="3">
                  <c:v>4299.5232749999996</c:v>
                </c:pt>
                <c:pt idx="4">
                  <c:v>4301.4124949999996</c:v>
                </c:pt>
                <c:pt idx="5">
                  <c:v>4297.6527100000003</c:v>
                </c:pt>
                <c:pt idx="6">
                  <c:v>4297.5129050000005</c:v>
                </c:pt>
                <c:pt idx="7">
                  <c:v>4299.5496000000003</c:v>
                </c:pt>
                <c:pt idx="8">
                  <c:v>4290.4205000000002</c:v>
                </c:pt>
                <c:pt idx="9">
                  <c:v>2338.8896599999998</c:v>
                </c:pt>
                <c:pt idx="10">
                  <c:v>2340.6548250000001</c:v>
                </c:pt>
                <c:pt idx="11">
                  <c:v>2353.8650250000001</c:v>
                </c:pt>
                <c:pt idx="12">
                  <c:v>2349.4758400000001</c:v>
                </c:pt>
                <c:pt idx="13">
                  <c:v>2345.6252949999998</c:v>
                </c:pt>
                <c:pt idx="14">
                  <c:v>2355.5940950000004</c:v>
                </c:pt>
                <c:pt idx="15">
                  <c:v>1792.1918800000001</c:v>
                </c:pt>
                <c:pt idx="16">
                  <c:v>1802.839555</c:v>
                </c:pt>
                <c:pt idx="17">
                  <c:v>1795.5136</c:v>
                </c:pt>
                <c:pt idx="18">
                  <c:v>1793.6279</c:v>
                </c:pt>
                <c:pt idx="19">
                  <c:v>1791.2110499999999</c:v>
                </c:pt>
                <c:pt idx="20">
                  <c:v>1794.05015</c:v>
                </c:pt>
                <c:pt idx="21">
                  <c:v>1795.328935</c:v>
                </c:pt>
                <c:pt idx="22">
                  <c:v>4040.8572650000006</c:v>
                </c:pt>
                <c:pt idx="23">
                  <c:v>4047.4310949999999</c:v>
                </c:pt>
                <c:pt idx="24">
                  <c:v>4041.3558950000001</c:v>
                </c:pt>
                <c:pt idx="25">
                  <c:v>4038.2228450000002</c:v>
                </c:pt>
                <c:pt idx="26">
                  <c:v>4027.636305</c:v>
                </c:pt>
                <c:pt idx="27">
                  <c:v>4027.9405150000002</c:v>
                </c:pt>
                <c:pt idx="28">
                  <c:v>4033.1043549999999</c:v>
                </c:pt>
                <c:pt idx="29">
                  <c:v>3014.8280249999998</c:v>
                </c:pt>
                <c:pt idx="30">
                  <c:v>3017.1058000000003</c:v>
                </c:pt>
                <c:pt idx="31">
                  <c:v>3020.2203850000001</c:v>
                </c:pt>
                <c:pt idx="32">
                  <c:v>3013.6845750000002</c:v>
                </c:pt>
                <c:pt idx="33">
                  <c:v>3015.6667500000003</c:v>
                </c:pt>
                <c:pt idx="34">
                  <c:v>3015.324775</c:v>
                </c:pt>
                <c:pt idx="35">
                  <c:v>3015.4911199999997</c:v>
                </c:pt>
                <c:pt idx="36">
                  <c:v>3014.75162</c:v>
                </c:pt>
                <c:pt idx="37">
                  <c:v>2951.7556549999999</c:v>
                </c:pt>
                <c:pt idx="38">
                  <c:v>2946.4034449999999</c:v>
                </c:pt>
                <c:pt idx="39">
                  <c:v>2951.0241350000001</c:v>
                </c:pt>
                <c:pt idx="40">
                  <c:v>2954.8656000000001</c:v>
                </c:pt>
                <c:pt idx="41">
                  <c:v>2943.3993350000001</c:v>
                </c:pt>
                <c:pt idx="42">
                  <c:v>2942.744925</c:v>
                </c:pt>
                <c:pt idx="43">
                  <c:v>2954.6993400000001</c:v>
                </c:pt>
                <c:pt idx="44">
                  <c:v>2952.1391450000001</c:v>
                </c:pt>
                <c:pt idx="45">
                  <c:v>2948.3492300000003</c:v>
                </c:pt>
                <c:pt idx="46">
                  <c:v>2620.963855</c:v>
                </c:pt>
                <c:pt idx="47">
                  <c:v>2630.912245</c:v>
                </c:pt>
                <c:pt idx="48">
                  <c:v>2628.490675</c:v>
                </c:pt>
                <c:pt idx="49">
                  <c:v>2621.1024299999999</c:v>
                </c:pt>
                <c:pt idx="50">
                  <c:v>2620.9402900000005</c:v>
                </c:pt>
                <c:pt idx="51">
                  <c:v>2625.1466</c:v>
                </c:pt>
                <c:pt idx="52">
                  <c:v>2625.96848</c:v>
                </c:pt>
                <c:pt idx="53">
                  <c:v>2623.4423900000002</c:v>
                </c:pt>
                <c:pt idx="54">
                  <c:v>2623.835955</c:v>
                </c:pt>
                <c:pt idx="55">
                  <c:v>1336.9779349999999</c:v>
                </c:pt>
                <c:pt idx="56">
                  <c:v>1336.7246600000001</c:v>
                </c:pt>
                <c:pt idx="57">
                  <c:v>1339.233115</c:v>
                </c:pt>
                <c:pt idx="58">
                  <c:v>1338.9444450000001</c:v>
                </c:pt>
                <c:pt idx="59">
                  <c:v>1338.940325</c:v>
                </c:pt>
                <c:pt idx="60">
                  <c:v>1338.9432400000001</c:v>
                </c:pt>
                <c:pt idx="61">
                  <c:v>1340.6313</c:v>
                </c:pt>
                <c:pt idx="62">
                  <c:v>1341.3043849999999</c:v>
                </c:pt>
                <c:pt idx="63">
                  <c:v>1339.2152000000001</c:v>
                </c:pt>
                <c:pt idx="64">
                  <c:v>1542.223295</c:v>
                </c:pt>
                <c:pt idx="65">
                  <c:v>1543.936565</c:v>
                </c:pt>
                <c:pt idx="66">
                  <c:v>1543.5388700000001</c:v>
                </c:pt>
                <c:pt idx="67">
                  <c:v>1542.4370400000003</c:v>
                </c:pt>
                <c:pt idx="68">
                  <c:v>1541.8381549999999</c:v>
                </c:pt>
                <c:pt idx="69">
                  <c:v>1542.4448299999999</c:v>
                </c:pt>
                <c:pt idx="70">
                  <c:v>1541.4264050000002</c:v>
                </c:pt>
                <c:pt idx="71">
                  <c:v>1538.8890900000001</c:v>
                </c:pt>
                <c:pt idx="72">
                  <c:v>877.17497000000003</c:v>
                </c:pt>
                <c:pt idx="73">
                  <c:v>878.68588499999998</c:v>
                </c:pt>
                <c:pt idx="74">
                  <c:v>879.8442050000001</c:v>
                </c:pt>
                <c:pt idx="75">
                  <c:v>875.06624499999998</c:v>
                </c:pt>
                <c:pt idx="76">
                  <c:v>876.31509500000004</c:v>
                </c:pt>
                <c:pt idx="77">
                  <c:v>880.22646500000008</c:v>
                </c:pt>
                <c:pt idx="78">
                  <c:v>879.46715000000006</c:v>
                </c:pt>
                <c:pt idx="79">
                  <c:v>878.2680150000001</c:v>
                </c:pt>
              </c:numCache>
            </c:numRef>
          </c:xVal>
          <c:yVal>
            <c:numRef>
              <c:f>' 10 models ratio'!$H$2:$H$81</c:f>
              <c:numCache>
                <c:formatCode>General</c:formatCode>
                <c:ptCount val="80"/>
                <c:pt idx="0">
                  <c:v>1.0240469011532749</c:v>
                </c:pt>
                <c:pt idx="1">
                  <c:v>1.0240469011532749</c:v>
                </c:pt>
                <c:pt idx="2">
                  <c:v>1.0240469011532749</c:v>
                </c:pt>
                <c:pt idx="3">
                  <c:v>1.0240469011532749</c:v>
                </c:pt>
                <c:pt idx="4">
                  <c:v>1.0240469011532749</c:v>
                </c:pt>
                <c:pt idx="5">
                  <c:v>1.0240469011532749</c:v>
                </c:pt>
                <c:pt idx="6">
                  <c:v>1.0240469011532749</c:v>
                </c:pt>
                <c:pt idx="7">
                  <c:v>1.0240469011532749</c:v>
                </c:pt>
                <c:pt idx="8">
                  <c:v>1.0240469011532749</c:v>
                </c:pt>
                <c:pt idx="9">
                  <c:v>1.0240469011532749</c:v>
                </c:pt>
                <c:pt idx="10">
                  <c:v>1.0240469011532749</c:v>
                </c:pt>
                <c:pt idx="11">
                  <c:v>1.0240469011532749</c:v>
                </c:pt>
                <c:pt idx="12">
                  <c:v>1.0240469011532749</c:v>
                </c:pt>
                <c:pt idx="13">
                  <c:v>1.0240469011532749</c:v>
                </c:pt>
                <c:pt idx="14">
                  <c:v>1.0240469011532749</c:v>
                </c:pt>
                <c:pt idx="15">
                  <c:v>1.0240469011532749</c:v>
                </c:pt>
                <c:pt idx="16">
                  <c:v>1.0240469011532749</c:v>
                </c:pt>
                <c:pt idx="17">
                  <c:v>1.0240469011532749</c:v>
                </c:pt>
                <c:pt idx="18">
                  <c:v>1.0240469011532749</c:v>
                </c:pt>
                <c:pt idx="19">
                  <c:v>1.0240469011532749</c:v>
                </c:pt>
                <c:pt idx="20">
                  <c:v>1.0240469011532749</c:v>
                </c:pt>
                <c:pt idx="21">
                  <c:v>1.0240469011532749</c:v>
                </c:pt>
                <c:pt idx="22">
                  <c:v>1.0240469011532749</c:v>
                </c:pt>
                <c:pt idx="23">
                  <c:v>1.0240469011532749</c:v>
                </c:pt>
                <c:pt idx="24">
                  <c:v>1.0240469011532749</c:v>
                </c:pt>
                <c:pt idx="25">
                  <c:v>1.0240469011532749</c:v>
                </c:pt>
                <c:pt idx="26">
                  <c:v>1.0240469011532749</c:v>
                </c:pt>
                <c:pt idx="27">
                  <c:v>1.0240469011532749</c:v>
                </c:pt>
                <c:pt idx="28">
                  <c:v>1.0240469011532749</c:v>
                </c:pt>
                <c:pt idx="29">
                  <c:v>1.0240469011532749</c:v>
                </c:pt>
                <c:pt idx="30">
                  <c:v>1.0240469011532749</c:v>
                </c:pt>
                <c:pt idx="31">
                  <c:v>1.0240469011532749</c:v>
                </c:pt>
                <c:pt idx="32">
                  <c:v>1.0240469011532749</c:v>
                </c:pt>
                <c:pt idx="33">
                  <c:v>1.0240469011532749</c:v>
                </c:pt>
                <c:pt idx="34">
                  <c:v>1.0240469011532749</c:v>
                </c:pt>
                <c:pt idx="35">
                  <c:v>1.0240469011532749</c:v>
                </c:pt>
                <c:pt idx="36">
                  <c:v>1.0240469011532749</c:v>
                </c:pt>
                <c:pt idx="37">
                  <c:v>1.0240469011532749</c:v>
                </c:pt>
                <c:pt idx="38">
                  <c:v>1.0240469011532749</c:v>
                </c:pt>
                <c:pt idx="39">
                  <c:v>1.0240469011532749</c:v>
                </c:pt>
                <c:pt idx="40">
                  <c:v>1.0240469011532749</c:v>
                </c:pt>
                <c:pt idx="41">
                  <c:v>1.0240469011532749</c:v>
                </c:pt>
                <c:pt idx="42">
                  <c:v>1.0240469011532749</c:v>
                </c:pt>
                <c:pt idx="43">
                  <c:v>1.0240469011532749</c:v>
                </c:pt>
                <c:pt idx="44">
                  <c:v>1.0240469011532749</c:v>
                </c:pt>
                <c:pt idx="45">
                  <c:v>1.0240469011532749</c:v>
                </c:pt>
                <c:pt idx="46">
                  <c:v>1.0240469011532749</c:v>
                </c:pt>
                <c:pt idx="47">
                  <c:v>1.0240469011532749</c:v>
                </c:pt>
                <c:pt idx="48">
                  <c:v>1.0240469011532749</c:v>
                </c:pt>
                <c:pt idx="49">
                  <c:v>1.0240469011532749</c:v>
                </c:pt>
                <c:pt idx="50">
                  <c:v>1.0240469011532749</c:v>
                </c:pt>
                <c:pt idx="51">
                  <c:v>1.0240469011532749</c:v>
                </c:pt>
                <c:pt idx="52">
                  <c:v>1.0240469011532749</c:v>
                </c:pt>
                <c:pt idx="53">
                  <c:v>1.0240469011532749</c:v>
                </c:pt>
                <c:pt idx="54">
                  <c:v>1.0240469011532749</c:v>
                </c:pt>
                <c:pt idx="55">
                  <c:v>1.0240469011532749</c:v>
                </c:pt>
                <c:pt idx="56">
                  <c:v>1.0240469011532749</c:v>
                </c:pt>
                <c:pt idx="57">
                  <c:v>1.0240469011532749</c:v>
                </c:pt>
                <c:pt idx="58">
                  <c:v>1.0240469011532749</c:v>
                </c:pt>
                <c:pt idx="59">
                  <c:v>1.0240469011532749</c:v>
                </c:pt>
                <c:pt idx="60">
                  <c:v>1.0240469011532749</c:v>
                </c:pt>
                <c:pt idx="61">
                  <c:v>1.0240469011532749</c:v>
                </c:pt>
                <c:pt idx="62">
                  <c:v>1.0240469011532749</c:v>
                </c:pt>
                <c:pt idx="63">
                  <c:v>1.0240469011532749</c:v>
                </c:pt>
                <c:pt idx="64">
                  <c:v>1.0240469011532749</c:v>
                </c:pt>
                <c:pt idx="65">
                  <c:v>1.0240469011532749</c:v>
                </c:pt>
                <c:pt idx="66">
                  <c:v>1.0240469011532749</c:v>
                </c:pt>
                <c:pt idx="67">
                  <c:v>1.0240469011532749</c:v>
                </c:pt>
                <c:pt idx="68">
                  <c:v>1.0240469011532749</c:v>
                </c:pt>
                <c:pt idx="69">
                  <c:v>1.0240469011532749</c:v>
                </c:pt>
                <c:pt idx="70">
                  <c:v>1.0240469011532749</c:v>
                </c:pt>
                <c:pt idx="71">
                  <c:v>1.0240469011532749</c:v>
                </c:pt>
                <c:pt idx="72">
                  <c:v>1.0240469011532749</c:v>
                </c:pt>
                <c:pt idx="73">
                  <c:v>1.0240469011532749</c:v>
                </c:pt>
                <c:pt idx="74">
                  <c:v>1.0240469011532749</c:v>
                </c:pt>
                <c:pt idx="75">
                  <c:v>1.0240469011532749</c:v>
                </c:pt>
                <c:pt idx="76">
                  <c:v>1.0240469011532749</c:v>
                </c:pt>
                <c:pt idx="77">
                  <c:v>1.0240469011532749</c:v>
                </c:pt>
                <c:pt idx="78">
                  <c:v>1.0240469011532749</c:v>
                </c:pt>
                <c:pt idx="79">
                  <c:v>1.0240469011532749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models ratio'!$F$2:$F$81</c:f>
              <c:numCache>
                <c:formatCode>General</c:formatCode>
                <c:ptCount val="80"/>
                <c:pt idx="0">
                  <c:v>4295.5067949999993</c:v>
                </c:pt>
                <c:pt idx="1">
                  <c:v>4291.0257099999999</c:v>
                </c:pt>
                <c:pt idx="2">
                  <c:v>4294.9742699999997</c:v>
                </c:pt>
                <c:pt idx="3">
                  <c:v>4299.5232749999996</c:v>
                </c:pt>
                <c:pt idx="4">
                  <c:v>4301.4124949999996</c:v>
                </c:pt>
                <c:pt idx="5">
                  <c:v>4297.6527100000003</c:v>
                </c:pt>
                <c:pt idx="6">
                  <c:v>4297.5129050000005</c:v>
                </c:pt>
                <c:pt idx="7">
                  <c:v>4299.5496000000003</c:v>
                </c:pt>
                <c:pt idx="8">
                  <c:v>4290.4205000000002</c:v>
                </c:pt>
                <c:pt idx="9">
                  <c:v>2338.8896599999998</c:v>
                </c:pt>
                <c:pt idx="10">
                  <c:v>2340.6548250000001</c:v>
                </c:pt>
                <c:pt idx="11">
                  <c:v>2353.8650250000001</c:v>
                </c:pt>
                <c:pt idx="12">
                  <c:v>2349.4758400000001</c:v>
                </c:pt>
                <c:pt idx="13">
                  <c:v>2345.6252949999998</c:v>
                </c:pt>
                <c:pt idx="14">
                  <c:v>2355.5940950000004</c:v>
                </c:pt>
                <c:pt idx="15">
                  <c:v>1792.1918800000001</c:v>
                </c:pt>
                <c:pt idx="16">
                  <c:v>1802.839555</c:v>
                </c:pt>
                <c:pt idx="17">
                  <c:v>1795.5136</c:v>
                </c:pt>
                <c:pt idx="18">
                  <c:v>1793.6279</c:v>
                </c:pt>
                <c:pt idx="19">
                  <c:v>1791.2110499999999</c:v>
                </c:pt>
                <c:pt idx="20">
                  <c:v>1794.05015</c:v>
                </c:pt>
                <c:pt idx="21">
                  <c:v>1795.328935</c:v>
                </c:pt>
                <c:pt idx="22">
                  <c:v>4040.8572650000006</c:v>
                </c:pt>
                <c:pt idx="23">
                  <c:v>4047.4310949999999</c:v>
                </c:pt>
                <c:pt idx="24">
                  <c:v>4041.3558950000001</c:v>
                </c:pt>
                <c:pt idx="25">
                  <c:v>4038.2228450000002</c:v>
                </c:pt>
                <c:pt idx="26">
                  <c:v>4027.636305</c:v>
                </c:pt>
                <c:pt idx="27">
                  <c:v>4027.9405150000002</c:v>
                </c:pt>
                <c:pt idx="28">
                  <c:v>4033.1043549999999</c:v>
                </c:pt>
                <c:pt idx="29">
                  <c:v>3014.8280249999998</c:v>
                </c:pt>
                <c:pt idx="30">
                  <c:v>3017.1058000000003</c:v>
                </c:pt>
                <c:pt idx="31">
                  <c:v>3020.2203850000001</c:v>
                </c:pt>
                <c:pt idx="32">
                  <c:v>3013.6845750000002</c:v>
                </c:pt>
                <c:pt idx="33">
                  <c:v>3015.6667500000003</c:v>
                </c:pt>
                <c:pt idx="34">
                  <c:v>3015.324775</c:v>
                </c:pt>
                <c:pt idx="35">
                  <c:v>3015.4911199999997</c:v>
                </c:pt>
                <c:pt idx="36">
                  <c:v>3014.75162</c:v>
                </c:pt>
                <c:pt idx="37">
                  <c:v>2951.7556549999999</c:v>
                </c:pt>
                <c:pt idx="38">
                  <c:v>2946.4034449999999</c:v>
                </c:pt>
                <c:pt idx="39">
                  <c:v>2951.0241350000001</c:v>
                </c:pt>
                <c:pt idx="40">
                  <c:v>2954.8656000000001</c:v>
                </c:pt>
                <c:pt idx="41">
                  <c:v>2943.3993350000001</c:v>
                </c:pt>
                <c:pt idx="42">
                  <c:v>2942.744925</c:v>
                </c:pt>
                <c:pt idx="43">
                  <c:v>2954.6993400000001</c:v>
                </c:pt>
                <c:pt idx="44">
                  <c:v>2952.1391450000001</c:v>
                </c:pt>
                <c:pt idx="45">
                  <c:v>2948.3492300000003</c:v>
                </c:pt>
                <c:pt idx="46">
                  <c:v>2620.963855</c:v>
                </c:pt>
                <c:pt idx="47">
                  <c:v>2630.912245</c:v>
                </c:pt>
                <c:pt idx="48">
                  <c:v>2628.490675</c:v>
                </c:pt>
                <c:pt idx="49">
                  <c:v>2621.1024299999999</c:v>
                </c:pt>
                <c:pt idx="50">
                  <c:v>2620.9402900000005</c:v>
                </c:pt>
                <c:pt idx="51">
                  <c:v>2625.1466</c:v>
                </c:pt>
                <c:pt idx="52">
                  <c:v>2625.96848</c:v>
                </c:pt>
                <c:pt idx="53">
                  <c:v>2623.4423900000002</c:v>
                </c:pt>
                <c:pt idx="54">
                  <c:v>2623.835955</c:v>
                </c:pt>
                <c:pt idx="55">
                  <c:v>1336.9779349999999</c:v>
                </c:pt>
                <c:pt idx="56">
                  <c:v>1336.7246600000001</c:v>
                </c:pt>
                <c:pt idx="57">
                  <c:v>1339.233115</c:v>
                </c:pt>
                <c:pt idx="58">
                  <c:v>1338.9444450000001</c:v>
                </c:pt>
                <c:pt idx="59">
                  <c:v>1338.940325</c:v>
                </c:pt>
                <c:pt idx="60">
                  <c:v>1338.9432400000001</c:v>
                </c:pt>
                <c:pt idx="61">
                  <c:v>1340.6313</c:v>
                </c:pt>
                <c:pt idx="62">
                  <c:v>1341.3043849999999</c:v>
                </c:pt>
                <c:pt idx="63">
                  <c:v>1339.2152000000001</c:v>
                </c:pt>
                <c:pt idx="64">
                  <c:v>1542.223295</c:v>
                </c:pt>
                <c:pt idx="65">
                  <c:v>1543.936565</c:v>
                </c:pt>
                <c:pt idx="66">
                  <c:v>1543.5388700000001</c:v>
                </c:pt>
                <c:pt idx="67">
                  <c:v>1542.4370400000003</c:v>
                </c:pt>
                <c:pt idx="68">
                  <c:v>1541.8381549999999</c:v>
                </c:pt>
                <c:pt idx="69">
                  <c:v>1542.4448299999999</c:v>
                </c:pt>
                <c:pt idx="70">
                  <c:v>1541.4264050000002</c:v>
                </c:pt>
                <c:pt idx="71">
                  <c:v>1538.8890900000001</c:v>
                </c:pt>
                <c:pt idx="72">
                  <c:v>877.17497000000003</c:v>
                </c:pt>
                <c:pt idx="73">
                  <c:v>878.68588499999998</c:v>
                </c:pt>
                <c:pt idx="74">
                  <c:v>879.8442050000001</c:v>
                </c:pt>
                <c:pt idx="75">
                  <c:v>875.06624499999998</c:v>
                </c:pt>
                <c:pt idx="76">
                  <c:v>876.31509500000004</c:v>
                </c:pt>
                <c:pt idx="77">
                  <c:v>880.22646500000008</c:v>
                </c:pt>
                <c:pt idx="78">
                  <c:v>879.46715000000006</c:v>
                </c:pt>
                <c:pt idx="79">
                  <c:v>878.2680150000001</c:v>
                </c:pt>
              </c:numCache>
            </c:numRef>
          </c:xVal>
          <c:yVal>
            <c:numRef>
              <c:f>' 10 models ratio'!$I$2:$I$81</c:f>
              <c:numCache>
                <c:formatCode>General</c:formatCode>
                <c:ptCount val="80"/>
                <c:pt idx="0">
                  <c:v>1.013925326286468</c:v>
                </c:pt>
                <c:pt idx="1">
                  <c:v>1.013925326286468</c:v>
                </c:pt>
                <c:pt idx="2">
                  <c:v>1.013925326286468</c:v>
                </c:pt>
                <c:pt idx="3">
                  <c:v>1.013925326286468</c:v>
                </c:pt>
                <c:pt idx="4">
                  <c:v>1.013925326286468</c:v>
                </c:pt>
                <c:pt idx="5">
                  <c:v>1.013925326286468</c:v>
                </c:pt>
                <c:pt idx="6">
                  <c:v>1.013925326286468</c:v>
                </c:pt>
                <c:pt idx="7">
                  <c:v>1.013925326286468</c:v>
                </c:pt>
                <c:pt idx="8">
                  <c:v>1.013925326286468</c:v>
                </c:pt>
                <c:pt idx="9">
                  <c:v>1.013925326286468</c:v>
                </c:pt>
                <c:pt idx="10">
                  <c:v>1.013925326286468</c:v>
                </c:pt>
                <c:pt idx="11">
                  <c:v>1.013925326286468</c:v>
                </c:pt>
                <c:pt idx="12">
                  <c:v>1.013925326286468</c:v>
                </c:pt>
                <c:pt idx="13">
                  <c:v>1.013925326286468</c:v>
                </c:pt>
                <c:pt idx="14">
                  <c:v>1.013925326286468</c:v>
                </c:pt>
                <c:pt idx="15">
                  <c:v>1.013925326286468</c:v>
                </c:pt>
                <c:pt idx="16">
                  <c:v>1.013925326286468</c:v>
                </c:pt>
                <c:pt idx="17">
                  <c:v>1.013925326286468</c:v>
                </c:pt>
                <c:pt idx="18">
                  <c:v>1.013925326286468</c:v>
                </c:pt>
                <c:pt idx="19">
                  <c:v>1.013925326286468</c:v>
                </c:pt>
                <c:pt idx="20">
                  <c:v>1.013925326286468</c:v>
                </c:pt>
                <c:pt idx="21">
                  <c:v>1.013925326286468</c:v>
                </c:pt>
                <c:pt idx="22">
                  <c:v>1.013925326286468</c:v>
                </c:pt>
                <c:pt idx="23">
                  <c:v>1.013925326286468</c:v>
                </c:pt>
                <c:pt idx="24">
                  <c:v>1.013925326286468</c:v>
                </c:pt>
                <c:pt idx="25">
                  <c:v>1.013925326286468</c:v>
                </c:pt>
                <c:pt idx="26">
                  <c:v>1.013925326286468</c:v>
                </c:pt>
                <c:pt idx="27">
                  <c:v>1.013925326286468</c:v>
                </c:pt>
                <c:pt idx="28">
                  <c:v>1.013925326286468</c:v>
                </c:pt>
                <c:pt idx="29">
                  <c:v>1.013925326286468</c:v>
                </c:pt>
                <c:pt idx="30">
                  <c:v>1.013925326286468</c:v>
                </c:pt>
                <c:pt idx="31">
                  <c:v>1.013925326286468</c:v>
                </c:pt>
                <c:pt idx="32">
                  <c:v>1.013925326286468</c:v>
                </c:pt>
                <c:pt idx="33">
                  <c:v>1.013925326286468</c:v>
                </c:pt>
                <c:pt idx="34">
                  <c:v>1.013925326286468</c:v>
                </c:pt>
                <c:pt idx="35">
                  <c:v>1.013925326286468</c:v>
                </c:pt>
                <c:pt idx="36">
                  <c:v>1.013925326286468</c:v>
                </c:pt>
                <c:pt idx="37">
                  <c:v>1.013925326286468</c:v>
                </c:pt>
                <c:pt idx="38">
                  <c:v>1.013925326286468</c:v>
                </c:pt>
                <c:pt idx="39">
                  <c:v>1.013925326286468</c:v>
                </c:pt>
                <c:pt idx="40">
                  <c:v>1.013925326286468</c:v>
                </c:pt>
                <c:pt idx="41">
                  <c:v>1.013925326286468</c:v>
                </c:pt>
                <c:pt idx="42">
                  <c:v>1.013925326286468</c:v>
                </c:pt>
                <c:pt idx="43">
                  <c:v>1.013925326286468</c:v>
                </c:pt>
                <c:pt idx="44">
                  <c:v>1.013925326286468</c:v>
                </c:pt>
                <c:pt idx="45">
                  <c:v>1.013925326286468</c:v>
                </c:pt>
                <c:pt idx="46">
                  <c:v>1.013925326286468</c:v>
                </c:pt>
                <c:pt idx="47">
                  <c:v>1.013925326286468</c:v>
                </c:pt>
                <c:pt idx="48">
                  <c:v>1.013925326286468</c:v>
                </c:pt>
                <c:pt idx="49">
                  <c:v>1.013925326286468</c:v>
                </c:pt>
                <c:pt idx="50">
                  <c:v>1.013925326286468</c:v>
                </c:pt>
                <c:pt idx="51">
                  <c:v>1.013925326286468</c:v>
                </c:pt>
                <c:pt idx="52">
                  <c:v>1.013925326286468</c:v>
                </c:pt>
                <c:pt idx="53">
                  <c:v>1.013925326286468</c:v>
                </c:pt>
                <c:pt idx="54">
                  <c:v>1.013925326286468</c:v>
                </c:pt>
                <c:pt idx="55">
                  <c:v>1.013925326286468</c:v>
                </c:pt>
                <c:pt idx="56">
                  <c:v>1.013925326286468</c:v>
                </c:pt>
                <c:pt idx="57">
                  <c:v>1.013925326286468</c:v>
                </c:pt>
                <c:pt idx="58">
                  <c:v>1.013925326286468</c:v>
                </c:pt>
                <c:pt idx="59">
                  <c:v>1.013925326286468</c:v>
                </c:pt>
                <c:pt idx="60">
                  <c:v>1.013925326286468</c:v>
                </c:pt>
                <c:pt idx="61">
                  <c:v>1.013925326286468</c:v>
                </c:pt>
                <c:pt idx="62">
                  <c:v>1.013925326286468</c:v>
                </c:pt>
                <c:pt idx="63">
                  <c:v>1.013925326286468</c:v>
                </c:pt>
                <c:pt idx="64">
                  <c:v>1.013925326286468</c:v>
                </c:pt>
                <c:pt idx="65">
                  <c:v>1.013925326286468</c:v>
                </c:pt>
                <c:pt idx="66">
                  <c:v>1.013925326286468</c:v>
                </c:pt>
                <c:pt idx="67">
                  <c:v>1.013925326286468</c:v>
                </c:pt>
                <c:pt idx="68">
                  <c:v>1.013925326286468</c:v>
                </c:pt>
                <c:pt idx="69">
                  <c:v>1.013925326286468</c:v>
                </c:pt>
                <c:pt idx="70">
                  <c:v>1.013925326286468</c:v>
                </c:pt>
                <c:pt idx="71">
                  <c:v>1.013925326286468</c:v>
                </c:pt>
                <c:pt idx="72">
                  <c:v>1.013925326286468</c:v>
                </c:pt>
                <c:pt idx="73">
                  <c:v>1.013925326286468</c:v>
                </c:pt>
                <c:pt idx="74">
                  <c:v>1.013925326286468</c:v>
                </c:pt>
                <c:pt idx="75">
                  <c:v>1.013925326286468</c:v>
                </c:pt>
                <c:pt idx="76">
                  <c:v>1.013925326286468</c:v>
                </c:pt>
                <c:pt idx="77">
                  <c:v>1.013925326286468</c:v>
                </c:pt>
                <c:pt idx="78">
                  <c:v>1.013925326286468</c:v>
                </c:pt>
                <c:pt idx="79">
                  <c:v>1.013925326286468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434768"/>
        <c:axId val="244435160"/>
      </c:scatterChart>
      <c:valAx>
        <c:axId val="244434768"/>
        <c:scaling>
          <c:orientation val="minMax"/>
          <c:max val="5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44435160"/>
        <c:crosses val="autoZero"/>
        <c:crossBetween val="midCat"/>
        <c:majorUnit val="1500"/>
      </c:valAx>
      <c:valAx>
        <c:axId val="24443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44434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Sheet2!$B$1:$B$44</c:f>
              <c:numCache>
                <c:formatCode>General</c:formatCode>
                <c:ptCount val="4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6</c:v>
                </c:pt>
                <c:pt idx="19">
                  <c:v>2</c:v>
                </c:pt>
                <c:pt idx="20">
                  <c:v>3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4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4435944"/>
        <c:axId val="244436336"/>
      </c:barChart>
      <c:catAx>
        <c:axId val="2444359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436336"/>
        <c:crosses val="autoZero"/>
        <c:auto val="1"/>
        <c:lblAlgn val="ctr"/>
        <c:lblOffset val="100"/>
        <c:noMultiLvlLbl val="0"/>
      </c:catAx>
      <c:valAx>
        <c:axId val="244436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435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5 models TT'!$D$2:$D$42</c:f>
              <c:numCache>
                <c:formatCode>General</c:formatCode>
                <c:ptCount val="41"/>
                <c:pt idx="0">
                  <c:v>1802.64121</c:v>
                </c:pt>
                <c:pt idx="1">
                  <c:v>1824.3735800000002</c:v>
                </c:pt>
                <c:pt idx="2">
                  <c:v>1808.04801</c:v>
                </c:pt>
                <c:pt idx="3">
                  <c:v>1805.74748</c:v>
                </c:pt>
                <c:pt idx="4">
                  <c:v>1801.10456</c:v>
                </c:pt>
                <c:pt idx="5">
                  <c:v>1804.8083000000001</c:v>
                </c:pt>
                <c:pt idx="6">
                  <c:v>1807.1376200000002</c:v>
                </c:pt>
                <c:pt idx="7">
                  <c:v>2637.7417</c:v>
                </c:pt>
                <c:pt idx="8">
                  <c:v>2650.5646099999999</c:v>
                </c:pt>
                <c:pt idx="9">
                  <c:v>2644.7260900000001</c:v>
                </c:pt>
                <c:pt idx="10">
                  <c:v>2639.0622200000003</c:v>
                </c:pt>
                <c:pt idx="11">
                  <c:v>2638.0528900000004</c:v>
                </c:pt>
                <c:pt idx="12">
                  <c:v>2638.4590200000002</c:v>
                </c:pt>
                <c:pt idx="13">
                  <c:v>2651.4612099999999</c:v>
                </c:pt>
                <c:pt idx="14">
                  <c:v>2641.7812999999996</c:v>
                </c:pt>
                <c:pt idx="15">
                  <c:v>2644.5661300000002</c:v>
                </c:pt>
                <c:pt idx="16">
                  <c:v>1348.36123</c:v>
                </c:pt>
                <c:pt idx="17">
                  <c:v>1347.9397200000001</c:v>
                </c:pt>
                <c:pt idx="18">
                  <c:v>1352.6012700000001</c:v>
                </c:pt>
                <c:pt idx="19">
                  <c:v>1349.89634</c:v>
                </c:pt>
                <c:pt idx="20">
                  <c:v>1351.1265700000001</c:v>
                </c:pt>
                <c:pt idx="21">
                  <c:v>1352.2239299999999</c:v>
                </c:pt>
                <c:pt idx="22">
                  <c:v>1355.14878</c:v>
                </c:pt>
                <c:pt idx="23">
                  <c:v>1356.44732</c:v>
                </c:pt>
                <c:pt idx="24">
                  <c:v>1352.7309399999999</c:v>
                </c:pt>
                <c:pt idx="25">
                  <c:v>1553.13292</c:v>
                </c:pt>
                <c:pt idx="26">
                  <c:v>1558.5487700000001</c:v>
                </c:pt>
                <c:pt idx="27">
                  <c:v>1558.3270300000001</c:v>
                </c:pt>
                <c:pt idx="28">
                  <c:v>1551.9938700000002</c:v>
                </c:pt>
                <c:pt idx="29">
                  <c:v>1554.4108000000001</c:v>
                </c:pt>
                <c:pt idx="30">
                  <c:v>1555.80629</c:v>
                </c:pt>
                <c:pt idx="31">
                  <c:v>1555.17947</c:v>
                </c:pt>
                <c:pt idx="32">
                  <c:v>1552.7940700000001</c:v>
                </c:pt>
                <c:pt idx="33">
                  <c:v>884.32898999999998</c:v>
                </c:pt>
                <c:pt idx="34">
                  <c:v>887.16760999999997</c:v>
                </c:pt>
                <c:pt idx="35">
                  <c:v>890.24692000000005</c:v>
                </c:pt>
                <c:pt idx="36">
                  <c:v>880.12532999999996</c:v>
                </c:pt>
                <c:pt idx="37">
                  <c:v>882.74130000000002</c:v>
                </c:pt>
                <c:pt idx="38">
                  <c:v>892.40425000000005</c:v>
                </c:pt>
                <c:pt idx="39">
                  <c:v>891.55525</c:v>
                </c:pt>
                <c:pt idx="40">
                  <c:v>888.5023000000001</c:v>
                </c:pt>
              </c:numCache>
            </c:numRef>
          </c:xVal>
          <c:yVal>
            <c:numRef>
              <c:f>' 5 models TT'!$C$2:$C$42</c:f>
              <c:numCache>
                <c:formatCode>General</c:formatCode>
                <c:ptCount val="41"/>
                <c:pt idx="0">
                  <c:v>1781.7425500000002</c:v>
                </c:pt>
                <c:pt idx="1">
                  <c:v>1781.3055300000001</c:v>
                </c:pt>
                <c:pt idx="2">
                  <c:v>1782.97919</c:v>
                </c:pt>
                <c:pt idx="3">
                  <c:v>1781.5083200000001</c:v>
                </c:pt>
                <c:pt idx="4">
                  <c:v>1781.31754</c:v>
                </c:pt>
                <c:pt idx="5">
                  <c:v>1783.2920000000001</c:v>
                </c:pt>
                <c:pt idx="6">
                  <c:v>1783.52025</c:v>
                </c:pt>
                <c:pt idx="7">
                  <c:v>2604.1860099999999</c:v>
                </c:pt>
                <c:pt idx="8">
                  <c:v>2611.2598800000001</c:v>
                </c:pt>
                <c:pt idx="9">
                  <c:v>2612.2552599999999</c:v>
                </c:pt>
                <c:pt idx="10">
                  <c:v>2603.14264</c:v>
                </c:pt>
                <c:pt idx="11">
                  <c:v>2603.8276900000001</c:v>
                </c:pt>
                <c:pt idx="12">
                  <c:v>2611.8341800000003</c:v>
                </c:pt>
                <c:pt idx="13">
                  <c:v>2600.4757500000001</c:v>
                </c:pt>
                <c:pt idx="14">
                  <c:v>2605.1034800000002</c:v>
                </c:pt>
                <c:pt idx="15">
                  <c:v>2603.1057799999999</c:v>
                </c:pt>
                <c:pt idx="16">
                  <c:v>1325.59464</c:v>
                </c:pt>
                <c:pt idx="17">
                  <c:v>1325.5096000000001</c:v>
                </c:pt>
                <c:pt idx="18">
                  <c:v>1325.8649599999999</c:v>
                </c:pt>
                <c:pt idx="19">
                  <c:v>1327.9925500000002</c:v>
                </c:pt>
                <c:pt idx="20">
                  <c:v>1326.7540800000002</c:v>
                </c:pt>
                <c:pt idx="21">
                  <c:v>1325.66255</c:v>
                </c:pt>
                <c:pt idx="22">
                  <c:v>1326.11382</c:v>
                </c:pt>
                <c:pt idx="23">
                  <c:v>1326.1614500000001</c:v>
                </c:pt>
                <c:pt idx="24">
                  <c:v>1325.69946</c:v>
                </c:pt>
                <c:pt idx="25">
                  <c:v>1531.31367</c:v>
                </c:pt>
                <c:pt idx="26">
                  <c:v>1529.3243600000001</c:v>
                </c:pt>
                <c:pt idx="27">
                  <c:v>1528.75071</c:v>
                </c:pt>
                <c:pt idx="28">
                  <c:v>1532.88021</c:v>
                </c:pt>
                <c:pt idx="29">
                  <c:v>1529.2655099999999</c:v>
                </c:pt>
                <c:pt idx="30">
                  <c:v>1529.0833700000001</c:v>
                </c:pt>
                <c:pt idx="31">
                  <c:v>1527.6733400000001</c:v>
                </c:pt>
                <c:pt idx="32">
                  <c:v>1524.9841100000001</c:v>
                </c:pt>
                <c:pt idx="33">
                  <c:v>870.02094999999997</c:v>
                </c:pt>
                <c:pt idx="34">
                  <c:v>870.20416</c:v>
                </c:pt>
                <c:pt idx="35">
                  <c:v>869.44149000000004</c:v>
                </c:pt>
                <c:pt idx="36">
                  <c:v>870.00716</c:v>
                </c:pt>
                <c:pt idx="37">
                  <c:v>869.88889000000006</c:v>
                </c:pt>
                <c:pt idx="38">
                  <c:v>868.0486800000001</c:v>
                </c:pt>
                <c:pt idx="39">
                  <c:v>867.37905000000012</c:v>
                </c:pt>
                <c:pt idx="40">
                  <c:v>868.03372999999999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5338936"/>
        <c:axId val="573701696"/>
      </c:scatterChart>
      <c:valAx>
        <c:axId val="575338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73701696"/>
        <c:crosses val="autoZero"/>
        <c:crossBetween val="midCat"/>
      </c:valAx>
      <c:valAx>
        <c:axId val="57370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75338936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5 models TT'!$F$2:$F$42</c:f>
              <c:numCache>
                <c:formatCode>General</c:formatCode>
                <c:ptCount val="41"/>
                <c:pt idx="0">
                  <c:v>1792.1918800000001</c:v>
                </c:pt>
                <c:pt idx="1">
                  <c:v>1802.839555</c:v>
                </c:pt>
                <c:pt idx="2">
                  <c:v>1795.5136</c:v>
                </c:pt>
                <c:pt idx="3">
                  <c:v>1793.6279</c:v>
                </c:pt>
                <c:pt idx="4">
                  <c:v>1791.2110499999999</c:v>
                </c:pt>
                <c:pt idx="5">
                  <c:v>1794.05015</c:v>
                </c:pt>
                <c:pt idx="6">
                  <c:v>1795.328935</c:v>
                </c:pt>
                <c:pt idx="7">
                  <c:v>2620.963855</c:v>
                </c:pt>
                <c:pt idx="8">
                  <c:v>2630.912245</c:v>
                </c:pt>
                <c:pt idx="9">
                  <c:v>2628.490675</c:v>
                </c:pt>
                <c:pt idx="10">
                  <c:v>2621.1024299999999</c:v>
                </c:pt>
                <c:pt idx="11">
                  <c:v>2620.9402900000005</c:v>
                </c:pt>
                <c:pt idx="12">
                  <c:v>2625.1466</c:v>
                </c:pt>
                <c:pt idx="13">
                  <c:v>2625.96848</c:v>
                </c:pt>
                <c:pt idx="14">
                  <c:v>2623.4423900000002</c:v>
                </c:pt>
                <c:pt idx="15">
                  <c:v>2623.835955</c:v>
                </c:pt>
                <c:pt idx="16">
                  <c:v>1336.9779349999999</c:v>
                </c:pt>
                <c:pt idx="17">
                  <c:v>1336.7246600000001</c:v>
                </c:pt>
                <c:pt idx="18">
                  <c:v>1339.233115</c:v>
                </c:pt>
                <c:pt idx="19">
                  <c:v>1338.9444450000001</c:v>
                </c:pt>
                <c:pt idx="20">
                  <c:v>1338.940325</c:v>
                </c:pt>
                <c:pt idx="21">
                  <c:v>1338.9432400000001</c:v>
                </c:pt>
                <c:pt idx="22">
                  <c:v>1340.6313</c:v>
                </c:pt>
                <c:pt idx="23">
                  <c:v>1341.3043849999999</c:v>
                </c:pt>
                <c:pt idx="24">
                  <c:v>1339.2152000000001</c:v>
                </c:pt>
                <c:pt idx="25">
                  <c:v>1542.223295</c:v>
                </c:pt>
                <c:pt idx="26">
                  <c:v>1543.936565</c:v>
                </c:pt>
                <c:pt idx="27">
                  <c:v>1543.5388700000001</c:v>
                </c:pt>
                <c:pt idx="28">
                  <c:v>1542.4370400000003</c:v>
                </c:pt>
                <c:pt idx="29">
                  <c:v>1541.8381549999999</c:v>
                </c:pt>
                <c:pt idx="30">
                  <c:v>1542.4448299999999</c:v>
                </c:pt>
                <c:pt idx="31">
                  <c:v>1541.4264050000002</c:v>
                </c:pt>
                <c:pt idx="32">
                  <c:v>1538.8890900000001</c:v>
                </c:pt>
                <c:pt idx="33">
                  <c:v>877.17497000000003</c:v>
                </c:pt>
                <c:pt idx="34">
                  <c:v>878.68588499999998</c:v>
                </c:pt>
                <c:pt idx="35">
                  <c:v>879.8442050000001</c:v>
                </c:pt>
                <c:pt idx="36">
                  <c:v>875.06624499999998</c:v>
                </c:pt>
                <c:pt idx="37">
                  <c:v>876.31509500000004</c:v>
                </c:pt>
                <c:pt idx="38">
                  <c:v>880.22646500000008</c:v>
                </c:pt>
                <c:pt idx="39">
                  <c:v>879.46715000000006</c:v>
                </c:pt>
                <c:pt idx="40">
                  <c:v>878.2680150000001</c:v>
                </c:pt>
              </c:numCache>
            </c:numRef>
          </c:xVal>
          <c:yVal>
            <c:numRef>
              <c:f>' 5 models TT'!$E$2:$E$42</c:f>
              <c:numCache>
                <c:formatCode>General</c:formatCode>
                <c:ptCount val="41"/>
                <c:pt idx="0">
                  <c:v>20.898659999999836</c:v>
                </c:pt>
                <c:pt idx="1">
                  <c:v>43.068050000000085</c:v>
                </c:pt>
                <c:pt idx="2">
                  <c:v>25.06881999999996</c:v>
                </c:pt>
                <c:pt idx="3">
                  <c:v>24.239159999999856</c:v>
                </c:pt>
                <c:pt idx="4">
                  <c:v>19.787019999999984</c:v>
                </c:pt>
                <c:pt idx="5">
                  <c:v>21.516300000000001</c:v>
                </c:pt>
                <c:pt idx="6">
                  <c:v>23.617370000000165</c:v>
                </c:pt>
                <c:pt idx="7">
                  <c:v>33.555690000000141</c:v>
                </c:pt>
                <c:pt idx="8">
                  <c:v>39.304729999999836</c:v>
                </c:pt>
                <c:pt idx="9">
                  <c:v>32.470830000000205</c:v>
                </c:pt>
                <c:pt idx="10">
                  <c:v>35.919580000000224</c:v>
                </c:pt>
                <c:pt idx="11">
                  <c:v>34.225200000000314</c:v>
                </c:pt>
                <c:pt idx="12">
                  <c:v>26.624839999999949</c:v>
                </c:pt>
                <c:pt idx="13">
                  <c:v>50.985459999999875</c:v>
                </c:pt>
                <c:pt idx="14">
                  <c:v>36.677819999999429</c:v>
                </c:pt>
                <c:pt idx="15">
                  <c:v>41.46035000000029</c:v>
                </c:pt>
                <c:pt idx="16">
                  <c:v>22.766589999999951</c:v>
                </c:pt>
                <c:pt idx="17">
                  <c:v>22.430119999999988</c:v>
                </c:pt>
                <c:pt idx="18">
                  <c:v>26.736310000000231</c:v>
                </c:pt>
                <c:pt idx="19">
                  <c:v>21.903789999999844</c:v>
                </c:pt>
                <c:pt idx="20">
                  <c:v>24.372489999999971</c:v>
                </c:pt>
                <c:pt idx="21">
                  <c:v>26.561379999999872</c:v>
                </c:pt>
                <c:pt idx="22">
                  <c:v>29.034959999999955</c:v>
                </c:pt>
                <c:pt idx="23">
                  <c:v>30.285869999999932</c:v>
                </c:pt>
                <c:pt idx="24">
                  <c:v>27.031479999999874</c:v>
                </c:pt>
                <c:pt idx="25">
                  <c:v>21.819250000000011</c:v>
                </c:pt>
                <c:pt idx="26">
                  <c:v>29.224410000000034</c:v>
                </c:pt>
                <c:pt idx="27">
                  <c:v>29.576320000000123</c:v>
                </c:pt>
                <c:pt idx="28">
                  <c:v>19.113660000000209</c:v>
                </c:pt>
                <c:pt idx="29">
                  <c:v>25.145290000000159</c:v>
                </c:pt>
                <c:pt idx="30">
                  <c:v>26.722919999999931</c:v>
                </c:pt>
                <c:pt idx="31">
                  <c:v>27.506129999999985</c:v>
                </c:pt>
                <c:pt idx="32">
                  <c:v>27.809960000000046</c:v>
                </c:pt>
                <c:pt idx="33">
                  <c:v>14.308040000000005</c:v>
                </c:pt>
                <c:pt idx="34">
                  <c:v>16.963449999999966</c:v>
                </c:pt>
                <c:pt idx="35">
                  <c:v>20.805430000000001</c:v>
                </c:pt>
                <c:pt idx="36">
                  <c:v>10.118169999999964</c:v>
                </c:pt>
                <c:pt idx="37">
                  <c:v>12.852409999999963</c:v>
                </c:pt>
                <c:pt idx="38">
                  <c:v>24.355569999999943</c:v>
                </c:pt>
                <c:pt idx="39">
                  <c:v>24.176199999999881</c:v>
                </c:pt>
                <c:pt idx="40">
                  <c:v>20.468570000000113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5 models TT'!$F$2:$F$42</c:f>
              <c:numCache>
                <c:formatCode>General</c:formatCode>
                <c:ptCount val="41"/>
                <c:pt idx="0">
                  <c:v>1792.1918800000001</c:v>
                </c:pt>
                <c:pt idx="1">
                  <c:v>1802.839555</c:v>
                </c:pt>
                <c:pt idx="2">
                  <c:v>1795.5136</c:v>
                </c:pt>
                <c:pt idx="3">
                  <c:v>1793.6279</c:v>
                </c:pt>
                <c:pt idx="4">
                  <c:v>1791.2110499999999</c:v>
                </c:pt>
                <c:pt idx="5">
                  <c:v>1794.05015</c:v>
                </c:pt>
                <c:pt idx="6">
                  <c:v>1795.328935</c:v>
                </c:pt>
                <c:pt idx="7">
                  <c:v>2620.963855</c:v>
                </c:pt>
                <c:pt idx="8">
                  <c:v>2630.912245</c:v>
                </c:pt>
                <c:pt idx="9">
                  <c:v>2628.490675</c:v>
                </c:pt>
                <c:pt idx="10">
                  <c:v>2621.1024299999999</c:v>
                </c:pt>
                <c:pt idx="11">
                  <c:v>2620.9402900000005</c:v>
                </c:pt>
                <c:pt idx="12">
                  <c:v>2625.1466</c:v>
                </c:pt>
                <c:pt idx="13">
                  <c:v>2625.96848</c:v>
                </c:pt>
                <c:pt idx="14">
                  <c:v>2623.4423900000002</c:v>
                </c:pt>
                <c:pt idx="15">
                  <c:v>2623.835955</c:v>
                </c:pt>
                <c:pt idx="16">
                  <c:v>1336.9779349999999</c:v>
                </c:pt>
                <c:pt idx="17">
                  <c:v>1336.7246600000001</c:v>
                </c:pt>
                <c:pt idx="18">
                  <c:v>1339.233115</c:v>
                </c:pt>
                <c:pt idx="19">
                  <c:v>1338.9444450000001</c:v>
                </c:pt>
                <c:pt idx="20">
                  <c:v>1338.940325</c:v>
                </c:pt>
                <c:pt idx="21">
                  <c:v>1338.9432400000001</c:v>
                </c:pt>
                <c:pt idx="22">
                  <c:v>1340.6313</c:v>
                </c:pt>
                <c:pt idx="23">
                  <c:v>1341.3043849999999</c:v>
                </c:pt>
                <c:pt idx="24">
                  <c:v>1339.2152000000001</c:v>
                </c:pt>
                <c:pt idx="25">
                  <c:v>1542.223295</c:v>
                </c:pt>
                <c:pt idx="26">
                  <c:v>1543.936565</c:v>
                </c:pt>
                <c:pt idx="27">
                  <c:v>1543.5388700000001</c:v>
                </c:pt>
                <c:pt idx="28">
                  <c:v>1542.4370400000003</c:v>
                </c:pt>
                <c:pt idx="29">
                  <c:v>1541.8381549999999</c:v>
                </c:pt>
                <c:pt idx="30">
                  <c:v>1542.4448299999999</c:v>
                </c:pt>
                <c:pt idx="31">
                  <c:v>1541.4264050000002</c:v>
                </c:pt>
                <c:pt idx="32">
                  <c:v>1538.8890900000001</c:v>
                </c:pt>
                <c:pt idx="33">
                  <c:v>877.17497000000003</c:v>
                </c:pt>
                <c:pt idx="34">
                  <c:v>878.68588499999998</c:v>
                </c:pt>
                <c:pt idx="35">
                  <c:v>879.8442050000001</c:v>
                </c:pt>
                <c:pt idx="36">
                  <c:v>875.06624499999998</c:v>
                </c:pt>
                <c:pt idx="37">
                  <c:v>876.31509500000004</c:v>
                </c:pt>
                <c:pt idx="38">
                  <c:v>880.22646500000008</c:v>
                </c:pt>
                <c:pt idx="39">
                  <c:v>879.46715000000006</c:v>
                </c:pt>
                <c:pt idx="40">
                  <c:v>878.2680150000001</c:v>
                </c:pt>
              </c:numCache>
            </c:numRef>
          </c:xVal>
          <c:yVal>
            <c:numRef>
              <c:f>' 5 models TT'!$G$2:$G$42</c:f>
              <c:numCache>
                <c:formatCode>General</c:formatCode>
                <c:ptCount val="41"/>
                <c:pt idx="0">
                  <c:v>10.627954427181132</c:v>
                </c:pt>
                <c:pt idx="1">
                  <c:v>10.627954427181132</c:v>
                </c:pt>
                <c:pt idx="2">
                  <c:v>10.627954427181132</c:v>
                </c:pt>
                <c:pt idx="3">
                  <c:v>10.627954427181132</c:v>
                </c:pt>
                <c:pt idx="4">
                  <c:v>10.627954427181132</c:v>
                </c:pt>
                <c:pt idx="5">
                  <c:v>10.627954427181132</c:v>
                </c:pt>
                <c:pt idx="6">
                  <c:v>10.627954427181132</c:v>
                </c:pt>
                <c:pt idx="7">
                  <c:v>10.627954427181132</c:v>
                </c:pt>
                <c:pt idx="8">
                  <c:v>10.627954427181132</c:v>
                </c:pt>
                <c:pt idx="9">
                  <c:v>10.627954427181132</c:v>
                </c:pt>
                <c:pt idx="10">
                  <c:v>10.627954427181132</c:v>
                </c:pt>
                <c:pt idx="11">
                  <c:v>10.627954427181132</c:v>
                </c:pt>
                <c:pt idx="12">
                  <c:v>10.627954427181132</c:v>
                </c:pt>
                <c:pt idx="13">
                  <c:v>10.627954427181132</c:v>
                </c:pt>
                <c:pt idx="14">
                  <c:v>10.627954427181132</c:v>
                </c:pt>
                <c:pt idx="15">
                  <c:v>10.627954427181132</c:v>
                </c:pt>
                <c:pt idx="16">
                  <c:v>10.627954427181132</c:v>
                </c:pt>
                <c:pt idx="17">
                  <c:v>10.627954427181132</c:v>
                </c:pt>
                <c:pt idx="18">
                  <c:v>10.627954427181132</c:v>
                </c:pt>
                <c:pt idx="19">
                  <c:v>10.627954427181132</c:v>
                </c:pt>
                <c:pt idx="20">
                  <c:v>10.627954427181132</c:v>
                </c:pt>
                <c:pt idx="21">
                  <c:v>10.627954427181132</c:v>
                </c:pt>
                <c:pt idx="22">
                  <c:v>10.627954427181132</c:v>
                </c:pt>
                <c:pt idx="23">
                  <c:v>10.627954427181132</c:v>
                </c:pt>
                <c:pt idx="24">
                  <c:v>10.627954427181132</c:v>
                </c:pt>
                <c:pt idx="25">
                  <c:v>10.627954427181132</c:v>
                </c:pt>
                <c:pt idx="26">
                  <c:v>10.627954427181132</c:v>
                </c:pt>
                <c:pt idx="27">
                  <c:v>10.627954427181132</c:v>
                </c:pt>
                <c:pt idx="28">
                  <c:v>10.627954427181132</c:v>
                </c:pt>
                <c:pt idx="29">
                  <c:v>10.627954427181132</c:v>
                </c:pt>
                <c:pt idx="30">
                  <c:v>10.627954427181132</c:v>
                </c:pt>
                <c:pt idx="31">
                  <c:v>10.627954427181132</c:v>
                </c:pt>
                <c:pt idx="32">
                  <c:v>10.627954427181132</c:v>
                </c:pt>
                <c:pt idx="33">
                  <c:v>10.627954427181132</c:v>
                </c:pt>
                <c:pt idx="34">
                  <c:v>10.627954427181132</c:v>
                </c:pt>
                <c:pt idx="35">
                  <c:v>10.627954427181132</c:v>
                </c:pt>
                <c:pt idx="36">
                  <c:v>10.627954427181132</c:v>
                </c:pt>
                <c:pt idx="37">
                  <c:v>10.627954427181132</c:v>
                </c:pt>
                <c:pt idx="38">
                  <c:v>10.627954427181132</c:v>
                </c:pt>
                <c:pt idx="39">
                  <c:v>10.627954427181132</c:v>
                </c:pt>
                <c:pt idx="40">
                  <c:v>10.627954427181132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5 models TT'!$F$2:$F$42</c:f>
              <c:numCache>
                <c:formatCode>General</c:formatCode>
                <c:ptCount val="41"/>
                <c:pt idx="0">
                  <c:v>1792.1918800000001</c:v>
                </c:pt>
                <c:pt idx="1">
                  <c:v>1802.839555</c:v>
                </c:pt>
                <c:pt idx="2">
                  <c:v>1795.5136</c:v>
                </c:pt>
                <c:pt idx="3">
                  <c:v>1793.6279</c:v>
                </c:pt>
                <c:pt idx="4">
                  <c:v>1791.2110499999999</c:v>
                </c:pt>
                <c:pt idx="5">
                  <c:v>1794.05015</c:v>
                </c:pt>
                <c:pt idx="6">
                  <c:v>1795.328935</c:v>
                </c:pt>
                <c:pt idx="7">
                  <c:v>2620.963855</c:v>
                </c:pt>
                <c:pt idx="8">
                  <c:v>2630.912245</c:v>
                </c:pt>
                <c:pt idx="9">
                  <c:v>2628.490675</c:v>
                </c:pt>
                <c:pt idx="10">
                  <c:v>2621.1024299999999</c:v>
                </c:pt>
                <c:pt idx="11">
                  <c:v>2620.9402900000005</c:v>
                </c:pt>
                <c:pt idx="12">
                  <c:v>2625.1466</c:v>
                </c:pt>
                <c:pt idx="13">
                  <c:v>2625.96848</c:v>
                </c:pt>
                <c:pt idx="14">
                  <c:v>2623.4423900000002</c:v>
                </c:pt>
                <c:pt idx="15">
                  <c:v>2623.835955</c:v>
                </c:pt>
                <c:pt idx="16">
                  <c:v>1336.9779349999999</c:v>
                </c:pt>
                <c:pt idx="17">
                  <c:v>1336.7246600000001</c:v>
                </c:pt>
                <c:pt idx="18">
                  <c:v>1339.233115</c:v>
                </c:pt>
                <c:pt idx="19">
                  <c:v>1338.9444450000001</c:v>
                </c:pt>
                <c:pt idx="20">
                  <c:v>1338.940325</c:v>
                </c:pt>
                <c:pt idx="21">
                  <c:v>1338.9432400000001</c:v>
                </c:pt>
                <c:pt idx="22">
                  <c:v>1340.6313</c:v>
                </c:pt>
                <c:pt idx="23">
                  <c:v>1341.3043849999999</c:v>
                </c:pt>
                <c:pt idx="24">
                  <c:v>1339.2152000000001</c:v>
                </c:pt>
                <c:pt idx="25">
                  <c:v>1542.223295</c:v>
                </c:pt>
                <c:pt idx="26">
                  <c:v>1543.936565</c:v>
                </c:pt>
                <c:pt idx="27">
                  <c:v>1543.5388700000001</c:v>
                </c:pt>
                <c:pt idx="28">
                  <c:v>1542.4370400000003</c:v>
                </c:pt>
                <c:pt idx="29">
                  <c:v>1541.8381549999999</c:v>
                </c:pt>
                <c:pt idx="30">
                  <c:v>1542.4448299999999</c:v>
                </c:pt>
                <c:pt idx="31">
                  <c:v>1541.4264050000002</c:v>
                </c:pt>
                <c:pt idx="32">
                  <c:v>1538.8890900000001</c:v>
                </c:pt>
                <c:pt idx="33">
                  <c:v>877.17497000000003</c:v>
                </c:pt>
                <c:pt idx="34">
                  <c:v>878.68588499999998</c:v>
                </c:pt>
                <c:pt idx="35">
                  <c:v>879.8442050000001</c:v>
                </c:pt>
                <c:pt idx="36">
                  <c:v>875.06624499999998</c:v>
                </c:pt>
                <c:pt idx="37">
                  <c:v>876.31509500000004</c:v>
                </c:pt>
                <c:pt idx="38">
                  <c:v>880.22646500000008</c:v>
                </c:pt>
                <c:pt idx="39">
                  <c:v>879.46715000000006</c:v>
                </c:pt>
                <c:pt idx="40">
                  <c:v>878.2680150000001</c:v>
                </c:pt>
              </c:numCache>
            </c:numRef>
          </c:xVal>
          <c:yVal>
            <c:numRef>
              <c:f>' 5 models TT'!$H$2:$H$42</c:f>
              <c:numCache>
                <c:formatCode>General</c:formatCode>
                <c:ptCount val="41"/>
                <c:pt idx="0">
                  <c:v>42.61636996306278</c:v>
                </c:pt>
                <c:pt idx="1">
                  <c:v>42.61636996306278</c:v>
                </c:pt>
                <c:pt idx="2">
                  <c:v>42.61636996306278</c:v>
                </c:pt>
                <c:pt idx="3">
                  <c:v>42.61636996306278</c:v>
                </c:pt>
                <c:pt idx="4">
                  <c:v>42.61636996306278</c:v>
                </c:pt>
                <c:pt idx="5">
                  <c:v>42.61636996306278</c:v>
                </c:pt>
                <c:pt idx="6">
                  <c:v>42.61636996306278</c:v>
                </c:pt>
                <c:pt idx="7">
                  <c:v>42.61636996306278</c:v>
                </c:pt>
                <c:pt idx="8">
                  <c:v>42.61636996306278</c:v>
                </c:pt>
                <c:pt idx="9">
                  <c:v>42.61636996306278</c:v>
                </c:pt>
                <c:pt idx="10">
                  <c:v>42.61636996306278</c:v>
                </c:pt>
                <c:pt idx="11">
                  <c:v>42.61636996306278</c:v>
                </c:pt>
                <c:pt idx="12">
                  <c:v>42.61636996306278</c:v>
                </c:pt>
                <c:pt idx="13">
                  <c:v>42.61636996306278</c:v>
                </c:pt>
                <c:pt idx="14">
                  <c:v>42.61636996306278</c:v>
                </c:pt>
                <c:pt idx="15">
                  <c:v>42.61636996306278</c:v>
                </c:pt>
                <c:pt idx="16">
                  <c:v>42.61636996306278</c:v>
                </c:pt>
                <c:pt idx="17">
                  <c:v>42.61636996306278</c:v>
                </c:pt>
                <c:pt idx="18">
                  <c:v>42.61636996306278</c:v>
                </c:pt>
                <c:pt idx="19">
                  <c:v>42.61636996306278</c:v>
                </c:pt>
                <c:pt idx="20">
                  <c:v>42.61636996306278</c:v>
                </c:pt>
                <c:pt idx="21">
                  <c:v>42.61636996306278</c:v>
                </c:pt>
                <c:pt idx="22">
                  <c:v>42.61636996306278</c:v>
                </c:pt>
                <c:pt idx="23">
                  <c:v>42.61636996306278</c:v>
                </c:pt>
                <c:pt idx="24">
                  <c:v>42.61636996306278</c:v>
                </c:pt>
                <c:pt idx="25">
                  <c:v>42.61636996306278</c:v>
                </c:pt>
                <c:pt idx="26">
                  <c:v>42.61636996306278</c:v>
                </c:pt>
                <c:pt idx="27">
                  <c:v>42.61636996306278</c:v>
                </c:pt>
                <c:pt idx="28">
                  <c:v>42.61636996306278</c:v>
                </c:pt>
                <c:pt idx="29">
                  <c:v>42.61636996306278</c:v>
                </c:pt>
                <c:pt idx="30">
                  <c:v>42.61636996306278</c:v>
                </c:pt>
                <c:pt idx="31">
                  <c:v>42.61636996306278</c:v>
                </c:pt>
                <c:pt idx="32">
                  <c:v>42.61636996306278</c:v>
                </c:pt>
                <c:pt idx="33">
                  <c:v>42.61636996306278</c:v>
                </c:pt>
                <c:pt idx="34">
                  <c:v>42.61636996306278</c:v>
                </c:pt>
                <c:pt idx="35">
                  <c:v>42.61636996306278</c:v>
                </c:pt>
                <c:pt idx="36">
                  <c:v>42.61636996306278</c:v>
                </c:pt>
                <c:pt idx="37">
                  <c:v>42.61636996306278</c:v>
                </c:pt>
                <c:pt idx="38">
                  <c:v>42.61636996306278</c:v>
                </c:pt>
                <c:pt idx="39">
                  <c:v>42.61636996306278</c:v>
                </c:pt>
                <c:pt idx="40">
                  <c:v>42.61636996306278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5 models TT'!$F$2:$F$42</c:f>
              <c:numCache>
                <c:formatCode>General</c:formatCode>
                <c:ptCount val="41"/>
                <c:pt idx="0">
                  <c:v>1792.1918800000001</c:v>
                </c:pt>
                <c:pt idx="1">
                  <c:v>1802.839555</c:v>
                </c:pt>
                <c:pt idx="2">
                  <c:v>1795.5136</c:v>
                </c:pt>
                <c:pt idx="3">
                  <c:v>1793.6279</c:v>
                </c:pt>
                <c:pt idx="4">
                  <c:v>1791.2110499999999</c:v>
                </c:pt>
                <c:pt idx="5">
                  <c:v>1794.05015</c:v>
                </c:pt>
                <c:pt idx="6">
                  <c:v>1795.328935</c:v>
                </c:pt>
                <c:pt idx="7">
                  <c:v>2620.963855</c:v>
                </c:pt>
                <c:pt idx="8">
                  <c:v>2630.912245</c:v>
                </c:pt>
                <c:pt idx="9">
                  <c:v>2628.490675</c:v>
                </c:pt>
                <c:pt idx="10">
                  <c:v>2621.1024299999999</c:v>
                </c:pt>
                <c:pt idx="11">
                  <c:v>2620.9402900000005</c:v>
                </c:pt>
                <c:pt idx="12">
                  <c:v>2625.1466</c:v>
                </c:pt>
                <c:pt idx="13">
                  <c:v>2625.96848</c:v>
                </c:pt>
                <c:pt idx="14">
                  <c:v>2623.4423900000002</c:v>
                </c:pt>
                <c:pt idx="15">
                  <c:v>2623.835955</c:v>
                </c:pt>
                <c:pt idx="16">
                  <c:v>1336.9779349999999</c:v>
                </c:pt>
                <c:pt idx="17">
                  <c:v>1336.7246600000001</c:v>
                </c:pt>
                <c:pt idx="18">
                  <c:v>1339.233115</c:v>
                </c:pt>
                <c:pt idx="19">
                  <c:v>1338.9444450000001</c:v>
                </c:pt>
                <c:pt idx="20">
                  <c:v>1338.940325</c:v>
                </c:pt>
                <c:pt idx="21">
                  <c:v>1338.9432400000001</c:v>
                </c:pt>
                <c:pt idx="22">
                  <c:v>1340.6313</c:v>
                </c:pt>
                <c:pt idx="23">
                  <c:v>1341.3043849999999</c:v>
                </c:pt>
                <c:pt idx="24">
                  <c:v>1339.2152000000001</c:v>
                </c:pt>
                <c:pt idx="25">
                  <c:v>1542.223295</c:v>
                </c:pt>
                <c:pt idx="26">
                  <c:v>1543.936565</c:v>
                </c:pt>
                <c:pt idx="27">
                  <c:v>1543.5388700000001</c:v>
                </c:pt>
                <c:pt idx="28">
                  <c:v>1542.4370400000003</c:v>
                </c:pt>
                <c:pt idx="29">
                  <c:v>1541.8381549999999</c:v>
                </c:pt>
                <c:pt idx="30">
                  <c:v>1542.4448299999999</c:v>
                </c:pt>
                <c:pt idx="31">
                  <c:v>1541.4264050000002</c:v>
                </c:pt>
                <c:pt idx="32">
                  <c:v>1538.8890900000001</c:v>
                </c:pt>
                <c:pt idx="33">
                  <c:v>877.17497000000003</c:v>
                </c:pt>
                <c:pt idx="34">
                  <c:v>878.68588499999998</c:v>
                </c:pt>
                <c:pt idx="35">
                  <c:v>879.8442050000001</c:v>
                </c:pt>
                <c:pt idx="36">
                  <c:v>875.06624499999998</c:v>
                </c:pt>
                <c:pt idx="37">
                  <c:v>876.31509500000004</c:v>
                </c:pt>
                <c:pt idx="38">
                  <c:v>880.22646500000008</c:v>
                </c:pt>
                <c:pt idx="39">
                  <c:v>879.46715000000006</c:v>
                </c:pt>
                <c:pt idx="40">
                  <c:v>878.2680150000001</c:v>
                </c:pt>
              </c:numCache>
            </c:numRef>
          </c:xVal>
          <c:yVal>
            <c:numRef>
              <c:f>' 5 models TT'!$I$2:$I$42</c:f>
              <c:numCache>
                <c:formatCode>General</c:formatCode>
                <c:ptCount val="41"/>
                <c:pt idx="0">
                  <c:v>26.622162195121955</c:v>
                </c:pt>
                <c:pt idx="1">
                  <c:v>26.622162195121955</c:v>
                </c:pt>
                <c:pt idx="2">
                  <c:v>26.622162195121955</c:v>
                </c:pt>
                <c:pt idx="3">
                  <c:v>26.622162195121955</c:v>
                </c:pt>
                <c:pt idx="4">
                  <c:v>26.622162195121955</c:v>
                </c:pt>
                <c:pt idx="5">
                  <c:v>26.622162195121955</c:v>
                </c:pt>
                <c:pt idx="6">
                  <c:v>26.622162195121955</c:v>
                </c:pt>
                <c:pt idx="7">
                  <c:v>26.622162195121955</c:v>
                </c:pt>
                <c:pt idx="8">
                  <c:v>26.622162195121955</c:v>
                </c:pt>
                <c:pt idx="9">
                  <c:v>26.622162195121955</c:v>
                </c:pt>
                <c:pt idx="10">
                  <c:v>26.622162195121955</c:v>
                </c:pt>
                <c:pt idx="11">
                  <c:v>26.622162195121955</c:v>
                </c:pt>
                <c:pt idx="12">
                  <c:v>26.622162195121955</c:v>
                </c:pt>
                <c:pt idx="13">
                  <c:v>26.622162195121955</c:v>
                </c:pt>
                <c:pt idx="14">
                  <c:v>26.622162195121955</c:v>
                </c:pt>
                <c:pt idx="15">
                  <c:v>26.622162195121955</c:v>
                </c:pt>
                <c:pt idx="16">
                  <c:v>26.622162195121955</c:v>
                </c:pt>
                <c:pt idx="17">
                  <c:v>26.622162195121955</c:v>
                </c:pt>
                <c:pt idx="18">
                  <c:v>26.622162195121955</c:v>
                </c:pt>
                <c:pt idx="19">
                  <c:v>26.622162195121955</c:v>
                </c:pt>
                <c:pt idx="20">
                  <c:v>26.622162195121955</c:v>
                </c:pt>
                <c:pt idx="21">
                  <c:v>26.622162195121955</c:v>
                </c:pt>
                <c:pt idx="22">
                  <c:v>26.622162195121955</c:v>
                </c:pt>
                <c:pt idx="23">
                  <c:v>26.622162195121955</c:v>
                </c:pt>
                <c:pt idx="24">
                  <c:v>26.622162195121955</c:v>
                </c:pt>
                <c:pt idx="25">
                  <c:v>26.622162195121955</c:v>
                </c:pt>
                <c:pt idx="26">
                  <c:v>26.622162195121955</c:v>
                </c:pt>
                <c:pt idx="27">
                  <c:v>26.622162195121955</c:v>
                </c:pt>
                <c:pt idx="28">
                  <c:v>26.622162195121955</c:v>
                </c:pt>
                <c:pt idx="29">
                  <c:v>26.622162195121955</c:v>
                </c:pt>
                <c:pt idx="30">
                  <c:v>26.622162195121955</c:v>
                </c:pt>
                <c:pt idx="31">
                  <c:v>26.622162195121955</c:v>
                </c:pt>
                <c:pt idx="32">
                  <c:v>26.622162195121955</c:v>
                </c:pt>
                <c:pt idx="33">
                  <c:v>26.622162195121955</c:v>
                </c:pt>
                <c:pt idx="34">
                  <c:v>26.622162195121955</c:v>
                </c:pt>
                <c:pt idx="35">
                  <c:v>26.622162195121955</c:v>
                </c:pt>
                <c:pt idx="36">
                  <c:v>26.622162195121955</c:v>
                </c:pt>
                <c:pt idx="37">
                  <c:v>26.622162195121955</c:v>
                </c:pt>
                <c:pt idx="38">
                  <c:v>26.622162195121955</c:v>
                </c:pt>
                <c:pt idx="39">
                  <c:v>26.622162195121955</c:v>
                </c:pt>
                <c:pt idx="40">
                  <c:v>26.622162195121955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3702872"/>
        <c:axId val="573703264"/>
      </c:scatterChart>
      <c:valAx>
        <c:axId val="573702872"/>
        <c:scaling>
          <c:orientation val="minMax"/>
          <c:max val="5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73703264"/>
        <c:crosses val="autoZero"/>
        <c:crossBetween val="midCat"/>
        <c:majorUnit val="1500"/>
      </c:valAx>
      <c:valAx>
        <c:axId val="573703264"/>
        <c:scaling>
          <c:orientation val="minMax"/>
          <c:max val="6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7370287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5 models TT'!$F$2:$F$42</c:f>
              <c:numCache>
                <c:formatCode>General</c:formatCode>
                <c:ptCount val="41"/>
                <c:pt idx="0">
                  <c:v>1792.1918800000001</c:v>
                </c:pt>
                <c:pt idx="1">
                  <c:v>1802.839555</c:v>
                </c:pt>
                <c:pt idx="2">
                  <c:v>1795.5136</c:v>
                </c:pt>
                <c:pt idx="3">
                  <c:v>1793.6279</c:v>
                </c:pt>
                <c:pt idx="4">
                  <c:v>1791.2110499999999</c:v>
                </c:pt>
                <c:pt idx="5">
                  <c:v>1794.05015</c:v>
                </c:pt>
                <c:pt idx="6">
                  <c:v>1795.328935</c:v>
                </c:pt>
                <c:pt idx="7">
                  <c:v>2620.963855</c:v>
                </c:pt>
                <c:pt idx="8">
                  <c:v>2630.912245</c:v>
                </c:pt>
                <c:pt idx="9">
                  <c:v>2628.490675</c:v>
                </c:pt>
                <c:pt idx="10">
                  <c:v>2621.1024299999999</c:v>
                </c:pt>
                <c:pt idx="11">
                  <c:v>2620.9402900000005</c:v>
                </c:pt>
                <c:pt idx="12">
                  <c:v>2625.1466</c:v>
                </c:pt>
                <c:pt idx="13">
                  <c:v>2625.96848</c:v>
                </c:pt>
                <c:pt idx="14">
                  <c:v>2623.4423900000002</c:v>
                </c:pt>
                <c:pt idx="15">
                  <c:v>2623.835955</c:v>
                </c:pt>
                <c:pt idx="16">
                  <c:v>1336.9779349999999</c:v>
                </c:pt>
                <c:pt idx="17">
                  <c:v>1336.7246600000001</c:v>
                </c:pt>
                <c:pt idx="18">
                  <c:v>1339.233115</c:v>
                </c:pt>
                <c:pt idx="19">
                  <c:v>1338.9444450000001</c:v>
                </c:pt>
                <c:pt idx="20">
                  <c:v>1338.940325</c:v>
                </c:pt>
                <c:pt idx="21">
                  <c:v>1338.9432400000001</c:v>
                </c:pt>
                <c:pt idx="22">
                  <c:v>1340.6313</c:v>
                </c:pt>
                <c:pt idx="23">
                  <c:v>1341.3043849999999</c:v>
                </c:pt>
                <c:pt idx="24">
                  <c:v>1339.2152000000001</c:v>
                </c:pt>
                <c:pt idx="25">
                  <c:v>1542.223295</c:v>
                </c:pt>
                <c:pt idx="26">
                  <c:v>1543.936565</c:v>
                </c:pt>
                <c:pt idx="27">
                  <c:v>1543.5388700000001</c:v>
                </c:pt>
                <c:pt idx="28">
                  <c:v>1542.4370400000003</c:v>
                </c:pt>
                <c:pt idx="29">
                  <c:v>1541.8381549999999</c:v>
                </c:pt>
                <c:pt idx="30">
                  <c:v>1542.4448299999999</c:v>
                </c:pt>
                <c:pt idx="31">
                  <c:v>1541.4264050000002</c:v>
                </c:pt>
                <c:pt idx="32">
                  <c:v>1538.8890900000001</c:v>
                </c:pt>
                <c:pt idx="33">
                  <c:v>877.17497000000003</c:v>
                </c:pt>
                <c:pt idx="34">
                  <c:v>878.68588499999998</c:v>
                </c:pt>
                <c:pt idx="35">
                  <c:v>879.8442050000001</c:v>
                </c:pt>
                <c:pt idx="36">
                  <c:v>875.06624499999998</c:v>
                </c:pt>
                <c:pt idx="37">
                  <c:v>876.31509500000004</c:v>
                </c:pt>
                <c:pt idx="38">
                  <c:v>880.22646500000008</c:v>
                </c:pt>
                <c:pt idx="39">
                  <c:v>879.46715000000006</c:v>
                </c:pt>
                <c:pt idx="40">
                  <c:v>878.2680150000001</c:v>
                </c:pt>
              </c:numCache>
            </c:numRef>
          </c:xVal>
          <c:yVal>
            <c:numRef>
              <c:f>' 5 models TT'!$O$2:$O$42</c:f>
              <c:numCache>
                <c:formatCode>General</c:formatCode>
                <c:ptCount val="41"/>
                <c:pt idx="0">
                  <c:v>1.0117293376644116</c:v>
                </c:pt>
                <c:pt idx="1">
                  <c:v>1.0241778006493922</c:v>
                </c:pt>
                <c:pt idx="2">
                  <c:v>1.0140600743635151</c:v>
                </c:pt>
                <c:pt idx="3">
                  <c:v>1.0136059763111294</c:v>
                </c:pt>
                <c:pt idx="4">
                  <c:v>1.0111080812688793</c:v>
                </c:pt>
                <c:pt idx="5">
                  <c:v>1.0120654946021179</c:v>
                </c:pt>
                <c:pt idx="6">
                  <c:v>1.013241997112172</c:v>
                </c:pt>
                <c:pt idx="7">
                  <c:v>1.0128852892501332</c:v>
                </c:pt>
                <c:pt idx="8">
                  <c:v>1.015052017725635</c:v>
                </c:pt>
                <c:pt idx="9">
                  <c:v>1.0124301903023061</c:v>
                </c:pt>
                <c:pt idx="10">
                  <c:v>1.0137985446698381</c:v>
                </c:pt>
                <c:pt idx="11">
                  <c:v>1.0131441877400114</c:v>
                </c:pt>
                <c:pt idx="12">
                  <c:v>1.0101939243325164</c:v>
                </c:pt>
                <c:pt idx="13">
                  <c:v>1.0196062047492656</c:v>
                </c:pt>
                <c:pt idx="14">
                  <c:v>1.0140792180739013</c:v>
                </c:pt>
                <c:pt idx="15">
                  <c:v>1.0159272628559874</c:v>
                </c:pt>
                <c:pt idx="16">
                  <c:v>1.0171746243632971</c:v>
                </c:pt>
                <c:pt idx="17">
                  <c:v>1.0169218842322982</c:v>
                </c:pt>
                <c:pt idx="18">
                  <c:v>1.0201651833381284</c:v>
                </c:pt>
                <c:pt idx="19">
                  <c:v>1.0164939103009274</c:v>
                </c:pt>
                <c:pt idx="20">
                  <c:v>1.0183700132280731</c:v>
                </c:pt>
                <c:pt idx="21">
                  <c:v>1.0200363056194051</c:v>
                </c:pt>
                <c:pt idx="22">
                  <c:v>1.0218947721998703</c:v>
                </c:pt>
                <c:pt idx="23">
                  <c:v>1.0228372420266023</c:v>
                </c:pt>
                <c:pt idx="24">
                  <c:v>1.0203903530291849</c:v>
                </c:pt>
                <c:pt idx="25">
                  <c:v>1.0142487136551195</c:v>
                </c:pt>
                <c:pt idx="26">
                  <c:v>1.0191093601621568</c:v>
                </c:pt>
                <c:pt idx="27">
                  <c:v>1.0193467252747834</c:v>
                </c:pt>
                <c:pt idx="28">
                  <c:v>1.012469115248086</c:v>
                </c:pt>
                <c:pt idx="29">
                  <c:v>1.0164427235398779</c:v>
                </c:pt>
                <c:pt idx="30">
                  <c:v>1.0174764309940798</c:v>
                </c:pt>
                <c:pt idx="31">
                  <c:v>1.0180052431889661</c:v>
                </c:pt>
                <c:pt idx="32">
                  <c:v>1.0182362293597931</c:v>
                </c:pt>
                <c:pt idx="33">
                  <c:v>1.0164456269702471</c:v>
                </c:pt>
                <c:pt idx="34">
                  <c:v>1.0194936438823734</c:v>
                </c:pt>
                <c:pt idx="35">
                  <c:v>1.0239296493660546</c:v>
                </c:pt>
                <c:pt idx="36">
                  <c:v>1.0116299847463324</c:v>
                </c:pt>
                <c:pt idx="37">
                  <c:v>1.014774771982661</c:v>
                </c:pt>
                <c:pt idx="38">
                  <c:v>1.0280578388760409</c:v>
                </c:pt>
                <c:pt idx="39">
                  <c:v>1.0278727045574825</c:v>
                </c:pt>
                <c:pt idx="40">
                  <c:v>1.0235803855225765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6455144"/>
        <c:axId val="576455536"/>
      </c:scatterChart>
      <c:valAx>
        <c:axId val="576455144"/>
        <c:scaling>
          <c:orientation val="minMax"/>
          <c:max val="5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76455536"/>
        <c:crosses val="autoZero"/>
        <c:crossBetween val="midCat"/>
        <c:majorUnit val="1500"/>
      </c:valAx>
      <c:valAx>
        <c:axId val="576455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 ARTEC -ROMER </a:t>
                </a:r>
                <a:r>
                  <a:rPr lang="en-GB" baseline="0"/>
                  <a:t> RATIO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76455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864174822934603"/>
          <c:y val="8.2097473007464422E-2"/>
          <c:w val="0.6435099204372523"/>
          <c:h val="0.73320044561260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tx1">
                  <a:lumMod val="65000"/>
                  <a:lumOff val="3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 5 models TT'!$R$12:$R$16</c:f>
                <c:numCache>
                  <c:formatCode>General</c:formatCode>
                  <c:ptCount val="5"/>
                  <c:pt idx="0">
                    <c:v>0.44910549182894133</c:v>
                  </c:pt>
                  <c:pt idx="1">
                    <c:v>0.26240329572303189</c:v>
                  </c:pt>
                  <c:pt idx="2">
                    <c:v>0.22527266890002845</c:v>
                  </c:pt>
                  <c:pt idx="3">
                    <c:v>0.24223948908355517</c:v>
                  </c:pt>
                  <c:pt idx="4">
                    <c:v>0.61089742905898803</c:v>
                  </c:pt>
                </c:numCache>
              </c:numRef>
            </c:plus>
            <c:minus>
              <c:numRef>
                <c:f>' 5 models TT'!$R$12:$R$16</c:f>
                <c:numCache>
                  <c:formatCode>General</c:formatCode>
                  <c:ptCount val="5"/>
                  <c:pt idx="0">
                    <c:v>0.44910549182894133</c:v>
                  </c:pt>
                  <c:pt idx="1">
                    <c:v>0.26240329572303189</c:v>
                  </c:pt>
                  <c:pt idx="2">
                    <c:v>0.22527266890002845</c:v>
                  </c:pt>
                  <c:pt idx="3">
                    <c:v>0.24223948908355517</c:v>
                  </c:pt>
                  <c:pt idx="4">
                    <c:v>0.61089742905898803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 5 models TT'!$S$2:$S$6</c:f>
              <c:numCache>
                <c:formatCode>General</c:formatCode>
                <c:ptCount val="5"/>
                <c:pt idx="0">
                  <c:v>1782.2379114285711</c:v>
                </c:pt>
                <c:pt idx="1">
                  <c:v>2606.1322966666671</c:v>
                </c:pt>
                <c:pt idx="2">
                  <c:v>1326.1503455555555</c:v>
                </c:pt>
                <c:pt idx="3">
                  <c:v>1529.15941</c:v>
                </c:pt>
                <c:pt idx="4">
                  <c:v>1198.83501125</c:v>
                </c:pt>
              </c:numCache>
            </c:numRef>
          </c:xVal>
          <c:yVal>
            <c:numRef>
              <c:f>' 5 models TT'!$R$2:$R$6</c:f>
              <c:numCache>
                <c:formatCode>General</c:formatCode>
                <c:ptCount val="5"/>
                <c:pt idx="0">
                  <c:v>1.4284108853088202</c:v>
                </c:pt>
                <c:pt idx="1">
                  <c:v>1.4124093299954967</c:v>
                </c:pt>
                <c:pt idx="2">
                  <c:v>1.9364920926420777</c:v>
                </c:pt>
                <c:pt idx="3">
                  <c:v>1.6916817677857794</c:v>
                </c:pt>
                <c:pt idx="4">
                  <c:v>2.072307573797104</c:v>
                </c:pt>
              </c:numCache>
            </c:numRef>
          </c:yVal>
          <c:smooth val="0"/>
        </c:ser>
        <c:ser>
          <c:idx val="1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5 models TT'!$C$2:$C$42</c:f>
              <c:numCache>
                <c:formatCode>General</c:formatCode>
                <c:ptCount val="41"/>
                <c:pt idx="0">
                  <c:v>1781.7425500000002</c:v>
                </c:pt>
                <c:pt idx="1">
                  <c:v>1781.3055300000001</c:v>
                </c:pt>
                <c:pt idx="2">
                  <c:v>1782.97919</c:v>
                </c:pt>
                <c:pt idx="3">
                  <c:v>1781.5083200000001</c:v>
                </c:pt>
                <c:pt idx="4">
                  <c:v>1781.31754</c:v>
                </c:pt>
                <c:pt idx="5">
                  <c:v>1783.2920000000001</c:v>
                </c:pt>
                <c:pt idx="6">
                  <c:v>1783.52025</c:v>
                </c:pt>
                <c:pt idx="7">
                  <c:v>2604.1860099999999</c:v>
                </c:pt>
                <c:pt idx="8">
                  <c:v>2611.2598800000001</c:v>
                </c:pt>
                <c:pt idx="9">
                  <c:v>2612.2552599999999</c:v>
                </c:pt>
                <c:pt idx="10">
                  <c:v>2603.14264</c:v>
                </c:pt>
                <c:pt idx="11">
                  <c:v>2603.8276900000001</c:v>
                </c:pt>
                <c:pt idx="12">
                  <c:v>2611.8341800000003</c:v>
                </c:pt>
                <c:pt idx="13">
                  <c:v>2600.4757500000001</c:v>
                </c:pt>
                <c:pt idx="14">
                  <c:v>2605.1034800000002</c:v>
                </c:pt>
                <c:pt idx="15">
                  <c:v>2603.1057799999999</c:v>
                </c:pt>
                <c:pt idx="16">
                  <c:v>1325.59464</c:v>
                </c:pt>
                <c:pt idx="17">
                  <c:v>1325.5096000000001</c:v>
                </c:pt>
                <c:pt idx="18">
                  <c:v>1325.8649599999999</c:v>
                </c:pt>
                <c:pt idx="19">
                  <c:v>1327.9925500000002</c:v>
                </c:pt>
                <c:pt idx="20">
                  <c:v>1326.7540800000002</c:v>
                </c:pt>
                <c:pt idx="21">
                  <c:v>1325.66255</c:v>
                </c:pt>
                <c:pt idx="22">
                  <c:v>1326.11382</c:v>
                </c:pt>
                <c:pt idx="23">
                  <c:v>1326.1614500000001</c:v>
                </c:pt>
                <c:pt idx="24">
                  <c:v>1325.69946</c:v>
                </c:pt>
                <c:pt idx="25">
                  <c:v>1531.31367</c:v>
                </c:pt>
                <c:pt idx="26">
                  <c:v>1529.3243600000001</c:v>
                </c:pt>
                <c:pt idx="27">
                  <c:v>1528.75071</c:v>
                </c:pt>
                <c:pt idx="28">
                  <c:v>1532.88021</c:v>
                </c:pt>
                <c:pt idx="29">
                  <c:v>1529.2655099999999</c:v>
                </c:pt>
                <c:pt idx="30">
                  <c:v>1529.0833700000001</c:v>
                </c:pt>
                <c:pt idx="31">
                  <c:v>1527.6733400000001</c:v>
                </c:pt>
                <c:pt idx="32">
                  <c:v>1524.9841100000001</c:v>
                </c:pt>
                <c:pt idx="33">
                  <c:v>870.02094999999997</c:v>
                </c:pt>
                <c:pt idx="34">
                  <c:v>870.20416</c:v>
                </c:pt>
                <c:pt idx="35">
                  <c:v>869.44149000000004</c:v>
                </c:pt>
                <c:pt idx="36">
                  <c:v>870.00716</c:v>
                </c:pt>
                <c:pt idx="37">
                  <c:v>869.88889000000006</c:v>
                </c:pt>
                <c:pt idx="38">
                  <c:v>868.0486800000001</c:v>
                </c:pt>
                <c:pt idx="39">
                  <c:v>867.37905000000012</c:v>
                </c:pt>
                <c:pt idx="40">
                  <c:v>868.03372999999999</c:v>
                </c:pt>
              </c:numCache>
            </c:numRef>
          </c:xVal>
          <c:yVal>
            <c:numRef>
              <c:f>' 5 models TT'!$M$2:$M$42</c:f>
              <c:numCache>
                <c:formatCode>General</c:formatCode>
                <c:ptCount val="41"/>
                <c:pt idx="0">
                  <c:v>0.83382231684832497</c:v>
                </c:pt>
                <c:pt idx="1">
                  <c:v>0.83382231684832497</c:v>
                </c:pt>
                <c:pt idx="2">
                  <c:v>0.83382231684832497</c:v>
                </c:pt>
                <c:pt idx="3">
                  <c:v>0.83382231684832497</c:v>
                </c:pt>
                <c:pt idx="4">
                  <c:v>0.83382231684832497</c:v>
                </c:pt>
                <c:pt idx="5">
                  <c:v>0.83382231684832497</c:v>
                </c:pt>
                <c:pt idx="6">
                  <c:v>0.83382231684832497</c:v>
                </c:pt>
                <c:pt idx="7">
                  <c:v>0.83382231684832497</c:v>
                </c:pt>
                <c:pt idx="8">
                  <c:v>0.83382231684832497</c:v>
                </c:pt>
                <c:pt idx="9">
                  <c:v>0.83382231684832497</c:v>
                </c:pt>
                <c:pt idx="10">
                  <c:v>0.83382231684832497</c:v>
                </c:pt>
                <c:pt idx="11">
                  <c:v>0.83382231684832497</c:v>
                </c:pt>
                <c:pt idx="12">
                  <c:v>0.83382231684832497</c:v>
                </c:pt>
                <c:pt idx="13">
                  <c:v>0.83382231684832497</c:v>
                </c:pt>
                <c:pt idx="14">
                  <c:v>0.83382231684832497</c:v>
                </c:pt>
                <c:pt idx="15">
                  <c:v>0.83382231684832497</c:v>
                </c:pt>
                <c:pt idx="16">
                  <c:v>0.83382231684832497</c:v>
                </c:pt>
                <c:pt idx="17">
                  <c:v>0.83382231684832497</c:v>
                </c:pt>
                <c:pt idx="18">
                  <c:v>0.83382231684832497</c:v>
                </c:pt>
                <c:pt idx="19">
                  <c:v>0.83382231684832497</c:v>
                </c:pt>
                <c:pt idx="20">
                  <c:v>0.83382231684832497</c:v>
                </c:pt>
                <c:pt idx="21">
                  <c:v>0.83382231684832497</c:v>
                </c:pt>
                <c:pt idx="22">
                  <c:v>0.83382231684832497</c:v>
                </c:pt>
                <c:pt idx="23">
                  <c:v>0.83382231684832497</c:v>
                </c:pt>
                <c:pt idx="24">
                  <c:v>0.83382231684832497</c:v>
                </c:pt>
                <c:pt idx="25">
                  <c:v>0.83382231684832497</c:v>
                </c:pt>
                <c:pt idx="26">
                  <c:v>0.83382231684832497</c:v>
                </c:pt>
                <c:pt idx="27">
                  <c:v>0.83382231684832497</c:v>
                </c:pt>
                <c:pt idx="28">
                  <c:v>0.83382231684832497</c:v>
                </c:pt>
                <c:pt idx="29">
                  <c:v>0.83382231684832497</c:v>
                </c:pt>
                <c:pt idx="30">
                  <c:v>0.83382231684832497</c:v>
                </c:pt>
                <c:pt idx="31">
                  <c:v>0.83382231684832497</c:v>
                </c:pt>
                <c:pt idx="32">
                  <c:v>0.83382231684832497</c:v>
                </c:pt>
                <c:pt idx="33">
                  <c:v>0.83382231684832497</c:v>
                </c:pt>
                <c:pt idx="34">
                  <c:v>0.83382231684832497</c:v>
                </c:pt>
                <c:pt idx="35">
                  <c:v>0.83382231684832497</c:v>
                </c:pt>
                <c:pt idx="36">
                  <c:v>0.83382231684832497</c:v>
                </c:pt>
                <c:pt idx="37">
                  <c:v>0.83382231684832497</c:v>
                </c:pt>
                <c:pt idx="38">
                  <c:v>0.83382231684832497</c:v>
                </c:pt>
                <c:pt idx="39">
                  <c:v>0.83382231684832497</c:v>
                </c:pt>
                <c:pt idx="40">
                  <c:v>0.83382231684832497</c:v>
                </c:pt>
              </c:numCache>
            </c:numRef>
          </c:yVal>
          <c:smooth val="0"/>
        </c:ser>
        <c:ser>
          <c:idx val="2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5 models TT'!$C$2:$C$42</c:f>
              <c:numCache>
                <c:formatCode>General</c:formatCode>
                <c:ptCount val="41"/>
                <c:pt idx="0">
                  <c:v>1781.7425500000002</c:v>
                </c:pt>
                <c:pt idx="1">
                  <c:v>1781.3055300000001</c:v>
                </c:pt>
                <c:pt idx="2">
                  <c:v>1782.97919</c:v>
                </c:pt>
                <c:pt idx="3">
                  <c:v>1781.5083200000001</c:v>
                </c:pt>
                <c:pt idx="4">
                  <c:v>1781.31754</c:v>
                </c:pt>
                <c:pt idx="5">
                  <c:v>1783.2920000000001</c:v>
                </c:pt>
                <c:pt idx="6">
                  <c:v>1783.52025</c:v>
                </c:pt>
                <c:pt idx="7">
                  <c:v>2604.1860099999999</c:v>
                </c:pt>
                <c:pt idx="8">
                  <c:v>2611.2598800000001</c:v>
                </c:pt>
                <c:pt idx="9">
                  <c:v>2612.2552599999999</c:v>
                </c:pt>
                <c:pt idx="10">
                  <c:v>2603.14264</c:v>
                </c:pt>
                <c:pt idx="11">
                  <c:v>2603.8276900000001</c:v>
                </c:pt>
                <c:pt idx="12">
                  <c:v>2611.8341800000003</c:v>
                </c:pt>
                <c:pt idx="13">
                  <c:v>2600.4757500000001</c:v>
                </c:pt>
                <c:pt idx="14">
                  <c:v>2605.1034800000002</c:v>
                </c:pt>
                <c:pt idx="15">
                  <c:v>2603.1057799999999</c:v>
                </c:pt>
                <c:pt idx="16">
                  <c:v>1325.59464</c:v>
                </c:pt>
                <c:pt idx="17">
                  <c:v>1325.5096000000001</c:v>
                </c:pt>
                <c:pt idx="18">
                  <c:v>1325.8649599999999</c:v>
                </c:pt>
                <c:pt idx="19">
                  <c:v>1327.9925500000002</c:v>
                </c:pt>
                <c:pt idx="20">
                  <c:v>1326.7540800000002</c:v>
                </c:pt>
                <c:pt idx="21">
                  <c:v>1325.66255</c:v>
                </c:pt>
                <c:pt idx="22">
                  <c:v>1326.11382</c:v>
                </c:pt>
                <c:pt idx="23">
                  <c:v>1326.1614500000001</c:v>
                </c:pt>
                <c:pt idx="24">
                  <c:v>1325.69946</c:v>
                </c:pt>
                <c:pt idx="25">
                  <c:v>1531.31367</c:v>
                </c:pt>
                <c:pt idx="26">
                  <c:v>1529.3243600000001</c:v>
                </c:pt>
                <c:pt idx="27">
                  <c:v>1528.75071</c:v>
                </c:pt>
                <c:pt idx="28">
                  <c:v>1532.88021</c:v>
                </c:pt>
                <c:pt idx="29">
                  <c:v>1529.2655099999999</c:v>
                </c:pt>
                <c:pt idx="30">
                  <c:v>1529.0833700000001</c:v>
                </c:pt>
                <c:pt idx="31">
                  <c:v>1527.6733400000001</c:v>
                </c:pt>
                <c:pt idx="32">
                  <c:v>1524.9841100000001</c:v>
                </c:pt>
                <c:pt idx="33">
                  <c:v>870.02094999999997</c:v>
                </c:pt>
                <c:pt idx="34">
                  <c:v>870.20416</c:v>
                </c:pt>
                <c:pt idx="35">
                  <c:v>869.44149000000004</c:v>
                </c:pt>
                <c:pt idx="36">
                  <c:v>870.00716</c:v>
                </c:pt>
                <c:pt idx="37">
                  <c:v>869.88889000000006</c:v>
                </c:pt>
                <c:pt idx="38">
                  <c:v>868.0486800000001</c:v>
                </c:pt>
                <c:pt idx="39">
                  <c:v>867.37905000000012</c:v>
                </c:pt>
                <c:pt idx="40">
                  <c:v>868.03372999999999</c:v>
                </c:pt>
              </c:numCache>
            </c:numRef>
          </c:xVal>
          <c:yVal>
            <c:numRef>
              <c:f>' 5 models TT'!$N$2:$N$42</c:f>
              <c:numCache>
                <c:formatCode>General</c:formatCode>
                <c:ptCount val="41"/>
                <c:pt idx="0">
                  <c:v>2.5930510360084056</c:v>
                </c:pt>
                <c:pt idx="1">
                  <c:v>2.5930510360084056</c:v>
                </c:pt>
                <c:pt idx="2">
                  <c:v>2.5930510360084056</c:v>
                </c:pt>
                <c:pt idx="3">
                  <c:v>2.5930510360084056</c:v>
                </c:pt>
                <c:pt idx="4">
                  <c:v>2.5930510360084056</c:v>
                </c:pt>
                <c:pt idx="5">
                  <c:v>2.5930510360084056</c:v>
                </c:pt>
                <c:pt idx="6">
                  <c:v>2.5930510360084056</c:v>
                </c:pt>
                <c:pt idx="7">
                  <c:v>2.5930510360084056</c:v>
                </c:pt>
                <c:pt idx="8">
                  <c:v>2.5930510360084056</c:v>
                </c:pt>
                <c:pt idx="9">
                  <c:v>2.5930510360084056</c:v>
                </c:pt>
                <c:pt idx="10">
                  <c:v>2.5930510360084056</c:v>
                </c:pt>
                <c:pt idx="11">
                  <c:v>2.5930510360084056</c:v>
                </c:pt>
                <c:pt idx="12">
                  <c:v>2.5930510360084056</c:v>
                </c:pt>
                <c:pt idx="13">
                  <c:v>2.5930510360084056</c:v>
                </c:pt>
                <c:pt idx="14">
                  <c:v>2.5930510360084056</c:v>
                </c:pt>
                <c:pt idx="15">
                  <c:v>2.5930510360084056</c:v>
                </c:pt>
                <c:pt idx="16">
                  <c:v>2.5930510360084056</c:v>
                </c:pt>
                <c:pt idx="17">
                  <c:v>2.5930510360084056</c:v>
                </c:pt>
                <c:pt idx="18">
                  <c:v>2.5930510360084056</c:v>
                </c:pt>
                <c:pt idx="19">
                  <c:v>2.5930510360084056</c:v>
                </c:pt>
                <c:pt idx="20">
                  <c:v>2.5930510360084056</c:v>
                </c:pt>
                <c:pt idx="21">
                  <c:v>2.5930510360084056</c:v>
                </c:pt>
                <c:pt idx="22">
                  <c:v>2.5930510360084056</c:v>
                </c:pt>
                <c:pt idx="23">
                  <c:v>2.5930510360084056</c:v>
                </c:pt>
                <c:pt idx="24">
                  <c:v>2.5930510360084056</c:v>
                </c:pt>
                <c:pt idx="25">
                  <c:v>2.5930510360084056</c:v>
                </c:pt>
                <c:pt idx="26">
                  <c:v>2.5930510360084056</c:v>
                </c:pt>
                <c:pt idx="27">
                  <c:v>2.5930510360084056</c:v>
                </c:pt>
                <c:pt idx="28">
                  <c:v>2.5930510360084056</c:v>
                </c:pt>
                <c:pt idx="29">
                  <c:v>2.5930510360084056</c:v>
                </c:pt>
                <c:pt idx="30">
                  <c:v>2.5930510360084056</c:v>
                </c:pt>
                <c:pt idx="31">
                  <c:v>2.5930510360084056</c:v>
                </c:pt>
                <c:pt idx="32">
                  <c:v>2.5930510360084056</c:v>
                </c:pt>
                <c:pt idx="33">
                  <c:v>2.5930510360084056</c:v>
                </c:pt>
                <c:pt idx="34">
                  <c:v>2.5930510360084056</c:v>
                </c:pt>
                <c:pt idx="35">
                  <c:v>2.5930510360084056</c:v>
                </c:pt>
                <c:pt idx="36">
                  <c:v>2.5930510360084056</c:v>
                </c:pt>
                <c:pt idx="37">
                  <c:v>2.5930510360084056</c:v>
                </c:pt>
                <c:pt idx="38">
                  <c:v>2.5930510360084056</c:v>
                </c:pt>
                <c:pt idx="39">
                  <c:v>2.5930510360084056</c:v>
                </c:pt>
                <c:pt idx="40">
                  <c:v>2.5930510360084056</c:v>
                </c:pt>
              </c:numCache>
            </c:numRef>
          </c:yVal>
          <c:smooth val="0"/>
        </c:ser>
        <c:ser>
          <c:idx val="3"/>
          <c:order val="3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5 models TT'!$C$2:$C$42</c:f>
              <c:numCache>
                <c:formatCode>General</c:formatCode>
                <c:ptCount val="41"/>
                <c:pt idx="0">
                  <c:v>1781.7425500000002</c:v>
                </c:pt>
                <c:pt idx="1">
                  <c:v>1781.3055300000001</c:v>
                </c:pt>
                <c:pt idx="2">
                  <c:v>1782.97919</c:v>
                </c:pt>
                <c:pt idx="3">
                  <c:v>1781.5083200000001</c:v>
                </c:pt>
                <c:pt idx="4">
                  <c:v>1781.31754</c:v>
                </c:pt>
                <c:pt idx="5">
                  <c:v>1783.2920000000001</c:v>
                </c:pt>
                <c:pt idx="6">
                  <c:v>1783.52025</c:v>
                </c:pt>
                <c:pt idx="7">
                  <c:v>2604.1860099999999</c:v>
                </c:pt>
                <c:pt idx="8">
                  <c:v>2611.2598800000001</c:v>
                </c:pt>
                <c:pt idx="9">
                  <c:v>2612.2552599999999</c:v>
                </c:pt>
                <c:pt idx="10">
                  <c:v>2603.14264</c:v>
                </c:pt>
                <c:pt idx="11">
                  <c:v>2603.8276900000001</c:v>
                </c:pt>
                <c:pt idx="12">
                  <c:v>2611.8341800000003</c:v>
                </c:pt>
                <c:pt idx="13">
                  <c:v>2600.4757500000001</c:v>
                </c:pt>
                <c:pt idx="14">
                  <c:v>2605.1034800000002</c:v>
                </c:pt>
                <c:pt idx="15">
                  <c:v>2603.1057799999999</c:v>
                </c:pt>
                <c:pt idx="16">
                  <c:v>1325.59464</c:v>
                </c:pt>
                <c:pt idx="17">
                  <c:v>1325.5096000000001</c:v>
                </c:pt>
                <c:pt idx="18">
                  <c:v>1325.8649599999999</c:v>
                </c:pt>
                <c:pt idx="19">
                  <c:v>1327.9925500000002</c:v>
                </c:pt>
                <c:pt idx="20">
                  <c:v>1326.7540800000002</c:v>
                </c:pt>
                <c:pt idx="21">
                  <c:v>1325.66255</c:v>
                </c:pt>
                <c:pt idx="22">
                  <c:v>1326.11382</c:v>
                </c:pt>
                <c:pt idx="23">
                  <c:v>1326.1614500000001</c:v>
                </c:pt>
                <c:pt idx="24">
                  <c:v>1325.69946</c:v>
                </c:pt>
                <c:pt idx="25">
                  <c:v>1531.31367</c:v>
                </c:pt>
                <c:pt idx="26">
                  <c:v>1529.3243600000001</c:v>
                </c:pt>
                <c:pt idx="27">
                  <c:v>1528.75071</c:v>
                </c:pt>
                <c:pt idx="28">
                  <c:v>1532.88021</c:v>
                </c:pt>
                <c:pt idx="29">
                  <c:v>1529.2655099999999</c:v>
                </c:pt>
                <c:pt idx="30">
                  <c:v>1529.0833700000001</c:v>
                </c:pt>
                <c:pt idx="31">
                  <c:v>1527.6733400000001</c:v>
                </c:pt>
                <c:pt idx="32">
                  <c:v>1524.9841100000001</c:v>
                </c:pt>
                <c:pt idx="33">
                  <c:v>870.02094999999997</c:v>
                </c:pt>
                <c:pt idx="34">
                  <c:v>870.20416</c:v>
                </c:pt>
                <c:pt idx="35">
                  <c:v>869.44149000000004</c:v>
                </c:pt>
                <c:pt idx="36">
                  <c:v>870.00716</c:v>
                </c:pt>
                <c:pt idx="37">
                  <c:v>869.88889000000006</c:v>
                </c:pt>
                <c:pt idx="38">
                  <c:v>868.0486800000001</c:v>
                </c:pt>
                <c:pt idx="39">
                  <c:v>867.37905000000012</c:v>
                </c:pt>
                <c:pt idx="40">
                  <c:v>868.03372999999999</c:v>
                </c:pt>
              </c:numCache>
            </c:numRef>
          </c:xVal>
          <c:yVal>
            <c:numRef>
              <c:f>' 5 models TT'!$L$2:$L$42</c:f>
              <c:numCache>
                <c:formatCode>General</c:formatCode>
                <c:ptCount val="41"/>
                <c:pt idx="0">
                  <c:v>1.7134366764283653</c:v>
                </c:pt>
                <c:pt idx="1">
                  <c:v>1.7134366764283653</c:v>
                </c:pt>
                <c:pt idx="2">
                  <c:v>1.7134366764283653</c:v>
                </c:pt>
                <c:pt idx="3">
                  <c:v>1.7134366764283653</c:v>
                </c:pt>
                <c:pt idx="4">
                  <c:v>1.7134366764283653</c:v>
                </c:pt>
                <c:pt idx="5">
                  <c:v>1.7134366764283653</c:v>
                </c:pt>
                <c:pt idx="6">
                  <c:v>1.7134366764283653</c:v>
                </c:pt>
                <c:pt idx="7">
                  <c:v>1.7134366764283653</c:v>
                </c:pt>
                <c:pt idx="8">
                  <c:v>1.7134366764283653</c:v>
                </c:pt>
                <c:pt idx="9">
                  <c:v>1.7134366764283653</c:v>
                </c:pt>
                <c:pt idx="10">
                  <c:v>1.7134366764283653</c:v>
                </c:pt>
                <c:pt idx="11">
                  <c:v>1.7134366764283653</c:v>
                </c:pt>
                <c:pt idx="12">
                  <c:v>1.7134366764283653</c:v>
                </c:pt>
                <c:pt idx="13">
                  <c:v>1.7134366764283653</c:v>
                </c:pt>
                <c:pt idx="14">
                  <c:v>1.7134366764283653</c:v>
                </c:pt>
                <c:pt idx="15">
                  <c:v>1.7134366764283653</c:v>
                </c:pt>
                <c:pt idx="16">
                  <c:v>1.7134366764283653</c:v>
                </c:pt>
                <c:pt idx="17">
                  <c:v>1.7134366764283653</c:v>
                </c:pt>
                <c:pt idx="18">
                  <c:v>1.7134366764283653</c:v>
                </c:pt>
                <c:pt idx="19">
                  <c:v>1.7134366764283653</c:v>
                </c:pt>
                <c:pt idx="20">
                  <c:v>1.7134366764283653</c:v>
                </c:pt>
                <c:pt idx="21">
                  <c:v>1.7134366764283653</c:v>
                </c:pt>
                <c:pt idx="22">
                  <c:v>1.7134366764283653</c:v>
                </c:pt>
                <c:pt idx="23">
                  <c:v>1.7134366764283653</c:v>
                </c:pt>
                <c:pt idx="24">
                  <c:v>1.7134366764283653</c:v>
                </c:pt>
                <c:pt idx="25">
                  <c:v>1.7134366764283653</c:v>
                </c:pt>
                <c:pt idx="26">
                  <c:v>1.7134366764283653</c:v>
                </c:pt>
                <c:pt idx="27">
                  <c:v>1.7134366764283653</c:v>
                </c:pt>
                <c:pt idx="28">
                  <c:v>1.7134366764283653</c:v>
                </c:pt>
                <c:pt idx="29">
                  <c:v>1.7134366764283653</c:v>
                </c:pt>
                <c:pt idx="30">
                  <c:v>1.7134366764283653</c:v>
                </c:pt>
                <c:pt idx="31">
                  <c:v>1.7134366764283653</c:v>
                </c:pt>
                <c:pt idx="32">
                  <c:v>1.7134366764283653</c:v>
                </c:pt>
                <c:pt idx="33">
                  <c:v>1.7134366764283653</c:v>
                </c:pt>
                <c:pt idx="34">
                  <c:v>1.7134366764283653</c:v>
                </c:pt>
                <c:pt idx="35">
                  <c:v>1.7134366764283653</c:v>
                </c:pt>
                <c:pt idx="36">
                  <c:v>1.7134366764283653</c:v>
                </c:pt>
                <c:pt idx="37">
                  <c:v>1.7134366764283653</c:v>
                </c:pt>
                <c:pt idx="38">
                  <c:v>1.7134366764283653</c:v>
                </c:pt>
                <c:pt idx="39">
                  <c:v>1.7134366764283653</c:v>
                </c:pt>
                <c:pt idx="40">
                  <c:v>1.7134366764283653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5096224"/>
        <c:axId val="505616360"/>
      </c:scatterChart>
      <c:valAx>
        <c:axId val="505096224"/>
        <c:scaling>
          <c:orientation val="minMax"/>
          <c:max val="4500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5616360"/>
        <c:crosses val="autoZero"/>
        <c:crossBetween val="midCat"/>
        <c:majorUnit val="1500"/>
      </c:valAx>
      <c:valAx>
        <c:axId val="505616360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509622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5 models TF'!$D$2:$D$40</c:f>
              <c:numCache>
                <c:formatCode>General</c:formatCode>
                <c:ptCount val="39"/>
                <c:pt idx="0">
                  <c:v>4312.9616999999998</c:v>
                </c:pt>
                <c:pt idx="1">
                  <c:v>4310.8765100000001</c:v>
                </c:pt>
                <c:pt idx="2">
                  <c:v>4314.5620699999999</c:v>
                </c:pt>
                <c:pt idx="3">
                  <c:v>4322.9011700000001</c:v>
                </c:pt>
                <c:pt idx="4">
                  <c:v>4325.9390999999996</c:v>
                </c:pt>
                <c:pt idx="5">
                  <c:v>4316.7819800000007</c:v>
                </c:pt>
                <c:pt idx="6">
                  <c:v>4314.5110700000005</c:v>
                </c:pt>
                <c:pt idx="7">
                  <c:v>4319.0221300000003</c:v>
                </c:pt>
                <c:pt idx="8">
                  <c:v>4304.1323700000003</c:v>
                </c:pt>
                <c:pt idx="9">
                  <c:v>2354.1740500000001</c:v>
                </c:pt>
                <c:pt idx="10">
                  <c:v>2350.2130000000002</c:v>
                </c:pt>
                <c:pt idx="11">
                  <c:v>2372.71189</c:v>
                </c:pt>
                <c:pt idx="12">
                  <c:v>2367.7148300000003</c:v>
                </c:pt>
                <c:pt idx="13">
                  <c:v>2355.3319900000001</c:v>
                </c:pt>
                <c:pt idx="14">
                  <c:v>2377.4061700000002</c:v>
                </c:pt>
                <c:pt idx="15">
                  <c:v>4060.6139700000003</c:v>
                </c:pt>
                <c:pt idx="16">
                  <c:v>4075.5441299999998</c:v>
                </c:pt>
                <c:pt idx="17">
                  <c:v>4063.3937300000002</c:v>
                </c:pt>
                <c:pt idx="18">
                  <c:v>4052.3839200000002</c:v>
                </c:pt>
                <c:pt idx="19">
                  <c:v>4041.6888800000002</c:v>
                </c:pt>
                <c:pt idx="20">
                  <c:v>4038.5860400000001</c:v>
                </c:pt>
                <c:pt idx="21">
                  <c:v>4050.1206699999998</c:v>
                </c:pt>
                <c:pt idx="22">
                  <c:v>3027.2989600000001</c:v>
                </c:pt>
                <c:pt idx="23">
                  <c:v>3032.1089000000002</c:v>
                </c:pt>
                <c:pt idx="24">
                  <c:v>3039.7286400000003</c:v>
                </c:pt>
                <c:pt idx="25">
                  <c:v>3021.65254</c:v>
                </c:pt>
                <c:pt idx="26">
                  <c:v>3026.6867299999999</c:v>
                </c:pt>
                <c:pt idx="27">
                  <c:v>3027.1971600000002</c:v>
                </c:pt>
                <c:pt idx="28">
                  <c:v>3027.43244</c:v>
                </c:pt>
                <c:pt idx="29">
                  <c:v>3028.3586</c:v>
                </c:pt>
                <c:pt idx="30">
                  <c:v>2969.5565000000001</c:v>
                </c:pt>
                <c:pt idx="31">
                  <c:v>2964.33653</c:v>
                </c:pt>
                <c:pt idx="32">
                  <c:v>2972.7311300000001</c:v>
                </c:pt>
                <c:pt idx="33">
                  <c:v>2974.4589900000001</c:v>
                </c:pt>
                <c:pt idx="34">
                  <c:v>2955.5353599999999</c:v>
                </c:pt>
                <c:pt idx="35">
                  <c:v>2958.0866000000001</c:v>
                </c:pt>
                <c:pt idx="36">
                  <c:v>2976.6326000000004</c:v>
                </c:pt>
                <c:pt idx="37">
                  <c:v>2977.5121300000001</c:v>
                </c:pt>
                <c:pt idx="38">
                  <c:v>2970.1169900000004</c:v>
                </c:pt>
              </c:numCache>
            </c:numRef>
          </c:xVal>
          <c:yVal>
            <c:numRef>
              <c:f>' 5 models TF'!$C$2:$C$40</c:f>
              <c:numCache>
                <c:formatCode>General</c:formatCode>
                <c:ptCount val="39"/>
                <c:pt idx="0">
                  <c:v>4278.0518899999997</c:v>
                </c:pt>
                <c:pt idx="1">
                  <c:v>4271.1749100000006</c:v>
                </c:pt>
                <c:pt idx="2">
                  <c:v>4275.3864699999995</c:v>
                </c:pt>
                <c:pt idx="3">
                  <c:v>4276.1453799999999</c:v>
                </c:pt>
                <c:pt idx="4">
                  <c:v>4276.8858899999996</c:v>
                </c:pt>
                <c:pt idx="5">
                  <c:v>4278.5234400000008</c:v>
                </c:pt>
                <c:pt idx="6">
                  <c:v>4280.5147400000005</c:v>
                </c:pt>
                <c:pt idx="7">
                  <c:v>4280.0770700000003</c:v>
                </c:pt>
                <c:pt idx="8">
                  <c:v>4276.7086300000001</c:v>
                </c:pt>
                <c:pt idx="9">
                  <c:v>2323.60527</c:v>
                </c:pt>
                <c:pt idx="10">
                  <c:v>2331.09665</c:v>
                </c:pt>
                <c:pt idx="11">
                  <c:v>2335.0181600000001</c:v>
                </c:pt>
                <c:pt idx="12">
                  <c:v>2331.2368500000002</c:v>
                </c:pt>
                <c:pt idx="13">
                  <c:v>2335.9186</c:v>
                </c:pt>
                <c:pt idx="14">
                  <c:v>2333.7820200000001</c:v>
                </c:pt>
                <c:pt idx="15">
                  <c:v>4021.1005600000003</c:v>
                </c:pt>
                <c:pt idx="16">
                  <c:v>4019.3180600000001</c:v>
                </c:pt>
                <c:pt idx="17">
                  <c:v>4019.3180600000001</c:v>
                </c:pt>
                <c:pt idx="18">
                  <c:v>4024.0617700000003</c:v>
                </c:pt>
                <c:pt idx="19">
                  <c:v>4013.5837300000003</c:v>
                </c:pt>
                <c:pt idx="20">
                  <c:v>4017.2949900000003</c:v>
                </c:pt>
                <c:pt idx="21">
                  <c:v>4016.0880400000001</c:v>
                </c:pt>
                <c:pt idx="22">
                  <c:v>3002.35709</c:v>
                </c:pt>
                <c:pt idx="23">
                  <c:v>3002.1027000000004</c:v>
                </c:pt>
                <c:pt idx="24">
                  <c:v>3000.7121299999999</c:v>
                </c:pt>
                <c:pt idx="25">
                  <c:v>3005.7166099999999</c:v>
                </c:pt>
                <c:pt idx="26">
                  <c:v>3004.6467700000003</c:v>
                </c:pt>
                <c:pt idx="27">
                  <c:v>3003.4523900000004</c:v>
                </c:pt>
                <c:pt idx="28">
                  <c:v>3003.5497999999998</c:v>
                </c:pt>
                <c:pt idx="29">
                  <c:v>3001.14464</c:v>
                </c:pt>
                <c:pt idx="30">
                  <c:v>2933.9548100000002</c:v>
                </c:pt>
                <c:pt idx="31">
                  <c:v>2928.4703599999998</c:v>
                </c:pt>
                <c:pt idx="32">
                  <c:v>2929.3171400000001</c:v>
                </c:pt>
                <c:pt idx="33">
                  <c:v>2935.2722100000001</c:v>
                </c:pt>
                <c:pt idx="34">
                  <c:v>2931.2633100000003</c:v>
                </c:pt>
                <c:pt idx="35">
                  <c:v>2927.4032499999998</c:v>
                </c:pt>
                <c:pt idx="36">
                  <c:v>2932.7660800000003</c:v>
                </c:pt>
                <c:pt idx="37">
                  <c:v>2926.7661600000001</c:v>
                </c:pt>
                <c:pt idx="38">
                  <c:v>2926.5814700000001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2163992"/>
        <c:axId val="362164384"/>
      </c:scatterChart>
      <c:valAx>
        <c:axId val="362163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62164384"/>
        <c:crosses val="autoZero"/>
        <c:crossBetween val="midCat"/>
      </c:valAx>
      <c:valAx>
        <c:axId val="362164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62163992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5 models TF'!$F$2:$F$40</c:f>
              <c:numCache>
                <c:formatCode>General</c:formatCode>
                <c:ptCount val="39"/>
                <c:pt idx="0">
                  <c:v>4295.5067949999993</c:v>
                </c:pt>
                <c:pt idx="1">
                  <c:v>4291.0257099999999</c:v>
                </c:pt>
                <c:pt idx="2">
                  <c:v>4294.9742699999997</c:v>
                </c:pt>
                <c:pt idx="3">
                  <c:v>4299.5232749999996</c:v>
                </c:pt>
                <c:pt idx="4">
                  <c:v>4301.4124949999996</c:v>
                </c:pt>
                <c:pt idx="5">
                  <c:v>4297.6527100000003</c:v>
                </c:pt>
                <c:pt idx="6">
                  <c:v>4297.5129050000005</c:v>
                </c:pt>
                <c:pt idx="7">
                  <c:v>4299.5496000000003</c:v>
                </c:pt>
                <c:pt idx="8">
                  <c:v>4290.4205000000002</c:v>
                </c:pt>
                <c:pt idx="9">
                  <c:v>2338.8896599999998</c:v>
                </c:pt>
                <c:pt idx="10">
                  <c:v>2340.6548250000001</c:v>
                </c:pt>
                <c:pt idx="11">
                  <c:v>2353.8650250000001</c:v>
                </c:pt>
                <c:pt idx="12">
                  <c:v>2349.4758400000001</c:v>
                </c:pt>
                <c:pt idx="13">
                  <c:v>2345.6252949999998</c:v>
                </c:pt>
                <c:pt idx="14">
                  <c:v>2355.5940950000004</c:v>
                </c:pt>
                <c:pt idx="15">
                  <c:v>4040.8572650000006</c:v>
                </c:pt>
                <c:pt idx="16">
                  <c:v>4047.4310949999999</c:v>
                </c:pt>
                <c:pt idx="17">
                  <c:v>4041.3558950000001</c:v>
                </c:pt>
                <c:pt idx="18">
                  <c:v>4038.2228450000002</c:v>
                </c:pt>
                <c:pt idx="19">
                  <c:v>4027.636305</c:v>
                </c:pt>
                <c:pt idx="20">
                  <c:v>4027.9405150000002</c:v>
                </c:pt>
                <c:pt idx="21">
                  <c:v>4033.1043549999999</c:v>
                </c:pt>
                <c:pt idx="22">
                  <c:v>3014.8280249999998</c:v>
                </c:pt>
                <c:pt idx="23">
                  <c:v>3017.1058000000003</c:v>
                </c:pt>
                <c:pt idx="24">
                  <c:v>3020.2203850000001</c:v>
                </c:pt>
                <c:pt idx="25">
                  <c:v>3013.6845750000002</c:v>
                </c:pt>
                <c:pt idx="26">
                  <c:v>3015.6667500000003</c:v>
                </c:pt>
                <c:pt idx="27">
                  <c:v>3015.324775</c:v>
                </c:pt>
                <c:pt idx="28">
                  <c:v>3015.4911199999997</c:v>
                </c:pt>
                <c:pt idx="29">
                  <c:v>3014.75162</c:v>
                </c:pt>
                <c:pt idx="30">
                  <c:v>2951.7556549999999</c:v>
                </c:pt>
                <c:pt idx="31">
                  <c:v>2946.4034449999999</c:v>
                </c:pt>
                <c:pt idx="32">
                  <c:v>2951.0241350000001</c:v>
                </c:pt>
                <c:pt idx="33">
                  <c:v>2954.8656000000001</c:v>
                </c:pt>
                <c:pt idx="34">
                  <c:v>2943.3993350000001</c:v>
                </c:pt>
                <c:pt idx="35">
                  <c:v>2942.744925</c:v>
                </c:pt>
                <c:pt idx="36">
                  <c:v>2954.6993400000001</c:v>
                </c:pt>
                <c:pt idx="37">
                  <c:v>2952.1391450000001</c:v>
                </c:pt>
                <c:pt idx="38">
                  <c:v>2948.3492300000003</c:v>
                </c:pt>
              </c:numCache>
            </c:numRef>
          </c:xVal>
          <c:yVal>
            <c:numRef>
              <c:f>' 5 models TF'!$E$2:$E$40</c:f>
              <c:numCache>
                <c:formatCode>General</c:formatCode>
                <c:ptCount val="39"/>
                <c:pt idx="0">
                  <c:v>34.909810000000107</c:v>
                </c:pt>
                <c:pt idx="1">
                  <c:v>39.701599999999416</c:v>
                </c:pt>
                <c:pt idx="2">
                  <c:v>39.175600000000486</c:v>
                </c:pt>
                <c:pt idx="3">
                  <c:v>46.755790000000161</c:v>
                </c:pt>
                <c:pt idx="4">
                  <c:v>49.053210000000036</c:v>
                </c:pt>
                <c:pt idx="5">
                  <c:v>38.258539999999812</c:v>
                </c:pt>
                <c:pt idx="6">
                  <c:v>33.996329999999944</c:v>
                </c:pt>
                <c:pt idx="7">
                  <c:v>38.945060000000012</c:v>
                </c:pt>
                <c:pt idx="8">
                  <c:v>27.42374000000018</c:v>
                </c:pt>
                <c:pt idx="9">
                  <c:v>30.568780000000061</c:v>
                </c:pt>
                <c:pt idx="10">
                  <c:v>19.116350000000239</c:v>
                </c:pt>
                <c:pt idx="11">
                  <c:v>37.69372999999996</c:v>
                </c:pt>
                <c:pt idx="12">
                  <c:v>36.477980000000116</c:v>
                </c:pt>
                <c:pt idx="13">
                  <c:v>19.413390000000163</c:v>
                </c:pt>
                <c:pt idx="14">
                  <c:v>43.6241500000001</c:v>
                </c:pt>
                <c:pt idx="15">
                  <c:v>39.513410000000022</c:v>
                </c:pt>
                <c:pt idx="16">
                  <c:v>56.226069999999709</c:v>
                </c:pt>
                <c:pt idx="17">
                  <c:v>44.075670000000173</c:v>
                </c:pt>
                <c:pt idx="18">
                  <c:v>28.322149999999965</c:v>
                </c:pt>
                <c:pt idx="19">
                  <c:v>28.105149999999867</c:v>
                </c:pt>
                <c:pt idx="20">
                  <c:v>21.291049999999814</c:v>
                </c:pt>
                <c:pt idx="21">
                  <c:v>34.032629999999699</c:v>
                </c:pt>
                <c:pt idx="22">
                  <c:v>24.941870000000108</c:v>
                </c:pt>
                <c:pt idx="23">
                  <c:v>30.006199999999808</c:v>
                </c:pt>
                <c:pt idx="24">
                  <c:v>39.01651000000038</c:v>
                </c:pt>
                <c:pt idx="25">
                  <c:v>15.935930000000099</c:v>
                </c:pt>
                <c:pt idx="26">
                  <c:v>22.03995999999961</c:v>
                </c:pt>
                <c:pt idx="27">
                  <c:v>23.744769999999789</c:v>
                </c:pt>
                <c:pt idx="28">
                  <c:v>23.882640000000265</c:v>
                </c:pt>
                <c:pt idx="29">
                  <c:v>27.213960000000043</c:v>
                </c:pt>
                <c:pt idx="30">
                  <c:v>35.601689999999962</c:v>
                </c:pt>
                <c:pt idx="31">
                  <c:v>35.866170000000238</c:v>
                </c:pt>
                <c:pt idx="32">
                  <c:v>43.413990000000013</c:v>
                </c:pt>
                <c:pt idx="33">
                  <c:v>39.186779999999999</c:v>
                </c:pt>
                <c:pt idx="34">
                  <c:v>24.272049999999581</c:v>
                </c:pt>
                <c:pt idx="35">
                  <c:v>30.683350000000246</c:v>
                </c:pt>
                <c:pt idx="36">
                  <c:v>43.866520000000037</c:v>
                </c:pt>
                <c:pt idx="37">
                  <c:v>50.745969999999943</c:v>
                </c:pt>
                <c:pt idx="38">
                  <c:v>43.535520000000361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5 models TF'!$F$2:$F$40</c:f>
              <c:numCache>
                <c:formatCode>General</c:formatCode>
                <c:ptCount val="39"/>
                <c:pt idx="0">
                  <c:v>4295.5067949999993</c:v>
                </c:pt>
                <c:pt idx="1">
                  <c:v>4291.0257099999999</c:v>
                </c:pt>
                <c:pt idx="2">
                  <c:v>4294.9742699999997</c:v>
                </c:pt>
                <c:pt idx="3">
                  <c:v>4299.5232749999996</c:v>
                </c:pt>
                <c:pt idx="4">
                  <c:v>4301.4124949999996</c:v>
                </c:pt>
                <c:pt idx="5">
                  <c:v>4297.6527100000003</c:v>
                </c:pt>
                <c:pt idx="6">
                  <c:v>4297.5129050000005</c:v>
                </c:pt>
                <c:pt idx="7">
                  <c:v>4299.5496000000003</c:v>
                </c:pt>
                <c:pt idx="8">
                  <c:v>4290.4205000000002</c:v>
                </c:pt>
                <c:pt idx="9">
                  <c:v>2338.8896599999998</c:v>
                </c:pt>
                <c:pt idx="10">
                  <c:v>2340.6548250000001</c:v>
                </c:pt>
                <c:pt idx="11">
                  <c:v>2353.8650250000001</c:v>
                </c:pt>
                <c:pt idx="12">
                  <c:v>2349.4758400000001</c:v>
                </c:pt>
                <c:pt idx="13">
                  <c:v>2345.6252949999998</c:v>
                </c:pt>
                <c:pt idx="14">
                  <c:v>2355.5940950000004</c:v>
                </c:pt>
                <c:pt idx="15">
                  <c:v>4040.8572650000006</c:v>
                </c:pt>
                <c:pt idx="16">
                  <c:v>4047.4310949999999</c:v>
                </c:pt>
                <c:pt idx="17">
                  <c:v>4041.3558950000001</c:v>
                </c:pt>
                <c:pt idx="18">
                  <c:v>4038.2228450000002</c:v>
                </c:pt>
                <c:pt idx="19">
                  <c:v>4027.636305</c:v>
                </c:pt>
                <c:pt idx="20">
                  <c:v>4027.9405150000002</c:v>
                </c:pt>
                <c:pt idx="21">
                  <c:v>4033.1043549999999</c:v>
                </c:pt>
                <c:pt idx="22">
                  <c:v>3014.8280249999998</c:v>
                </c:pt>
                <c:pt idx="23">
                  <c:v>3017.1058000000003</c:v>
                </c:pt>
                <c:pt idx="24">
                  <c:v>3020.2203850000001</c:v>
                </c:pt>
                <c:pt idx="25">
                  <c:v>3013.6845750000002</c:v>
                </c:pt>
                <c:pt idx="26">
                  <c:v>3015.6667500000003</c:v>
                </c:pt>
                <c:pt idx="27">
                  <c:v>3015.324775</c:v>
                </c:pt>
                <c:pt idx="28">
                  <c:v>3015.4911199999997</c:v>
                </c:pt>
                <c:pt idx="29">
                  <c:v>3014.75162</c:v>
                </c:pt>
                <c:pt idx="30">
                  <c:v>2951.7556549999999</c:v>
                </c:pt>
                <c:pt idx="31">
                  <c:v>2946.4034449999999</c:v>
                </c:pt>
                <c:pt idx="32">
                  <c:v>2951.0241350000001</c:v>
                </c:pt>
                <c:pt idx="33">
                  <c:v>2954.8656000000001</c:v>
                </c:pt>
                <c:pt idx="34">
                  <c:v>2943.3993350000001</c:v>
                </c:pt>
                <c:pt idx="35">
                  <c:v>2942.744925</c:v>
                </c:pt>
                <c:pt idx="36">
                  <c:v>2954.6993400000001</c:v>
                </c:pt>
                <c:pt idx="37">
                  <c:v>2952.1391450000001</c:v>
                </c:pt>
                <c:pt idx="38">
                  <c:v>2948.3492300000003</c:v>
                </c:pt>
              </c:numCache>
            </c:numRef>
          </c:xVal>
          <c:yVal>
            <c:numRef>
              <c:f>' 5 models TF'!$G$2:$G$40</c:f>
              <c:numCache>
                <c:formatCode>General</c:formatCode>
                <c:ptCount val="39"/>
                <c:pt idx="0">
                  <c:v>15.606033739853746</c:v>
                </c:pt>
                <c:pt idx="1">
                  <c:v>15.606033739853746</c:v>
                </c:pt>
                <c:pt idx="2">
                  <c:v>15.606033739853746</c:v>
                </c:pt>
                <c:pt idx="3">
                  <c:v>15.606033739853746</c:v>
                </c:pt>
                <c:pt idx="4">
                  <c:v>15.606033739853746</c:v>
                </c:pt>
                <c:pt idx="5">
                  <c:v>15.606033739853746</c:v>
                </c:pt>
                <c:pt idx="6">
                  <c:v>15.606033739853746</c:v>
                </c:pt>
                <c:pt idx="7">
                  <c:v>15.606033739853746</c:v>
                </c:pt>
                <c:pt idx="8">
                  <c:v>15.606033739853746</c:v>
                </c:pt>
                <c:pt idx="9">
                  <c:v>15.606033739853746</c:v>
                </c:pt>
                <c:pt idx="10">
                  <c:v>15.606033739853746</c:v>
                </c:pt>
                <c:pt idx="11">
                  <c:v>15.606033739853746</c:v>
                </c:pt>
                <c:pt idx="12">
                  <c:v>15.606033739853746</c:v>
                </c:pt>
                <c:pt idx="13">
                  <c:v>15.606033739853746</c:v>
                </c:pt>
                <c:pt idx="14">
                  <c:v>15.606033739853746</c:v>
                </c:pt>
                <c:pt idx="15">
                  <c:v>15.606033739853746</c:v>
                </c:pt>
                <c:pt idx="16">
                  <c:v>15.606033739853746</c:v>
                </c:pt>
                <c:pt idx="17">
                  <c:v>15.606033739853746</c:v>
                </c:pt>
                <c:pt idx="18">
                  <c:v>15.606033739853746</c:v>
                </c:pt>
                <c:pt idx="19">
                  <c:v>15.606033739853746</c:v>
                </c:pt>
                <c:pt idx="20">
                  <c:v>15.606033739853746</c:v>
                </c:pt>
                <c:pt idx="21">
                  <c:v>15.606033739853746</c:v>
                </c:pt>
                <c:pt idx="22">
                  <c:v>15.606033739853746</c:v>
                </c:pt>
                <c:pt idx="23">
                  <c:v>15.606033739853746</c:v>
                </c:pt>
                <c:pt idx="24">
                  <c:v>15.606033739853746</c:v>
                </c:pt>
                <c:pt idx="25">
                  <c:v>15.606033739853746</c:v>
                </c:pt>
                <c:pt idx="26">
                  <c:v>15.606033739853746</c:v>
                </c:pt>
                <c:pt idx="27">
                  <c:v>15.606033739853746</c:v>
                </c:pt>
                <c:pt idx="28">
                  <c:v>15.606033739853746</c:v>
                </c:pt>
                <c:pt idx="29">
                  <c:v>15.606033739853746</c:v>
                </c:pt>
                <c:pt idx="30">
                  <c:v>15.606033739853746</c:v>
                </c:pt>
                <c:pt idx="31">
                  <c:v>15.606033739853746</c:v>
                </c:pt>
                <c:pt idx="32">
                  <c:v>15.606033739853746</c:v>
                </c:pt>
                <c:pt idx="33">
                  <c:v>15.606033739853746</c:v>
                </c:pt>
                <c:pt idx="34">
                  <c:v>15.606033739853746</c:v>
                </c:pt>
                <c:pt idx="35">
                  <c:v>15.606033739853746</c:v>
                </c:pt>
                <c:pt idx="36">
                  <c:v>15.606033739853746</c:v>
                </c:pt>
                <c:pt idx="37">
                  <c:v>15.606033739853746</c:v>
                </c:pt>
                <c:pt idx="38">
                  <c:v>15.606033739853746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5 models TF'!$F$2:$F$40</c:f>
              <c:numCache>
                <c:formatCode>General</c:formatCode>
                <c:ptCount val="39"/>
                <c:pt idx="0">
                  <c:v>4295.5067949999993</c:v>
                </c:pt>
                <c:pt idx="1">
                  <c:v>4291.0257099999999</c:v>
                </c:pt>
                <c:pt idx="2">
                  <c:v>4294.9742699999997</c:v>
                </c:pt>
                <c:pt idx="3">
                  <c:v>4299.5232749999996</c:v>
                </c:pt>
                <c:pt idx="4">
                  <c:v>4301.4124949999996</c:v>
                </c:pt>
                <c:pt idx="5">
                  <c:v>4297.6527100000003</c:v>
                </c:pt>
                <c:pt idx="6">
                  <c:v>4297.5129050000005</c:v>
                </c:pt>
                <c:pt idx="7">
                  <c:v>4299.5496000000003</c:v>
                </c:pt>
                <c:pt idx="8">
                  <c:v>4290.4205000000002</c:v>
                </c:pt>
                <c:pt idx="9">
                  <c:v>2338.8896599999998</c:v>
                </c:pt>
                <c:pt idx="10">
                  <c:v>2340.6548250000001</c:v>
                </c:pt>
                <c:pt idx="11">
                  <c:v>2353.8650250000001</c:v>
                </c:pt>
                <c:pt idx="12">
                  <c:v>2349.4758400000001</c:v>
                </c:pt>
                <c:pt idx="13">
                  <c:v>2345.6252949999998</c:v>
                </c:pt>
                <c:pt idx="14">
                  <c:v>2355.5940950000004</c:v>
                </c:pt>
                <c:pt idx="15">
                  <c:v>4040.8572650000006</c:v>
                </c:pt>
                <c:pt idx="16">
                  <c:v>4047.4310949999999</c:v>
                </c:pt>
                <c:pt idx="17">
                  <c:v>4041.3558950000001</c:v>
                </c:pt>
                <c:pt idx="18">
                  <c:v>4038.2228450000002</c:v>
                </c:pt>
                <c:pt idx="19">
                  <c:v>4027.636305</c:v>
                </c:pt>
                <c:pt idx="20">
                  <c:v>4027.9405150000002</c:v>
                </c:pt>
                <c:pt idx="21">
                  <c:v>4033.1043549999999</c:v>
                </c:pt>
                <c:pt idx="22">
                  <c:v>3014.8280249999998</c:v>
                </c:pt>
                <c:pt idx="23">
                  <c:v>3017.1058000000003</c:v>
                </c:pt>
                <c:pt idx="24">
                  <c:v>3020.2203850000001</c:v>
                </c:pt>
                <c:pt idx="25">
                  <c:v>3013.6845750000002</c:v>
                </c:pt>
                <c:pt idx="26">
                  <c:v>3015.6667500000003</c:v>
                </c:pt>
                <c:pt idx="27">
                  <c:v>3015.324775</c:v>
                </c:pt>
                <c:pt idx="28">
                  <c:v>3015.4911199999997</c:v>
                </c:pt>
                <c:pt idx="29">
                  <c:v>3014.75162</c:v>
                </c:pt>
                <c:pt idx="30">
                  <c:v>2951.7556549999999</c:v>
                </c:pt>
                <c:pt idx="31">
                  <c:v>2946.4034449999999</c:v>
                </c:pt>
                <c:pt idx="32">
                  <c:v>2951.0241350000001</c:v>
                </c:pt>
                <c:pt idx="33">
                  <c:v>2954.8656000000001</c:v>
                </c:pt>
                <c:pt idx="34">
                  <c:v>2943.3993350000001</c:v>
                </c:pt>
                <c:pt idx="35">
                  <c:v>2942.744925</c:v>
                </c:pt>
                <c:pt idx="36">
                  <c:v>2954.6993400000001</c:v>
                </c:pt>
                <c:pt idx="37">
                  <c:v>2952.1391450000001</c:v>
                </c:pt>
                <c:pt idx="38">
                  <c:v>2948.3492300000003</c:v>
                </c:pt>
              </c:numCache>
            </c:numRef>
          </c:xVal>
          <c:yVal>
            <c:numRef>
              <c:f>' 5 models TF'!$H$2:$H$40</c:f>
              <c:numCache>
                <c:formatCode>General</c:formatCode>
                <c:ptCount val="39"/>
                <c:pt idx="0">
                  <c:v>53.144431388351407</c:v>
                </c:pt>
                <c:pt idx="1">
                  <c:v>53.144431388351407</c:v>
                </c:pt>
                <c:pt idx="2">
                  <c:v>53.144431388351407</c:v>
                </c:pt>
                <c:pt idx="3">
                  <c:v>53.144431388351407</c:v>
                </c:pt>
                <c:pt idx="4">
                  <c:v>53.144431388351407</c:v>
                </c:pt>
                <c:pt idx="5">
                  <c:v>53.144431388351407</c:v>
                </c:pt>
                <c:pt idx="6">
                  <c:v>53.144431388351407</c:v>
                </c:pt>
                <c:pt idx="7">
                  <c:v>53.144431388351407</c:v>
                </c:pt>
                <c:pt idx="8">
                  <c:v>53.144431388351407</c:v>
                </c:pt>
                <c:pt idx="9">
                  <c:v>53.144431388351407</c:v>
                </c:pt>
                <c:pt idx="10">
                  <c:v>53.144431388351407</c:v>
                </c:pt>
                <c:pt idx="11">
                  <c:v>53.144431388351407</c:v>
                </c:pt>
                <c:pt idx="12">
                  <c:v>53.144431388351407</c:v>
                </c:pt>
                <c:pt idx="13">
                  <c:v>53.144431388351407</c:v>
                </c:pt>
                <c:pt idx="14">
                  <c:v>53.144431388351407</c:v>
                </c:pt>
                <c:pt idx="15">
                  <c:v>53.144431388351407</c:v>
                </c:pt>
                <c:pt idx="16">
                  <c:v>53.144431388351407</c:v>
                </c:pt>
                <c:pt idx="17">
                  <c:v>53.144431388351407</c:v>
                </c:pt>
                <c:pt idx="18">
                  <c:v>53.144431388351407</c:v>
                </c:pt>
                <c:pt idx="19">
                  <c:v>53.144431388351407</c:v>
                </c:pt>
                <c:pt idx="20">
                  <c:v>53.144431388351407</c:v>
                </c:pt>
                <c:pt idx="21">
                  <c:v>53.144431388351407</c:v>
                </c:pt>
                <c:pt idx="22">
                  <c:v>53.144431388351407</c:v>
                </c:pt>
                <c:pt idx="23">
                  <c:v>53.144431388351407</c:v>
                </c:pt>
                <c:pt idx="24">
                  <c:v>53.144431388351407</c:v>
                </c:pt>
                <c:pt idx="25">
                  <c:v>53.144431388351407</c:v>
                </c:pt>
                <c:pt idx="26">
                  <c:v>53.144431388351407</c:v>
                </c:pt>
                <c:pt idx="27">
                  <c:v>53.144431388351407</c:v>
                </c:pt>
                <c:pt idx="28">
                  <c:v>53.144431388351407</c:v>
                </c:pt>
                <c:pt idx="29">
                  <c:v>53.144431388351407</c:v>
                </c:pt>
                <c:pt idx="30">
                  <c:v>53.144431388351407</c:v>
                </c:pt>
                <c:pt idx="31">
                  <c:v>53.144431388351407</c:v>
                </c:pt>
                <c:pt idx="32">
                  <c:v>53.144431388351407</c:v>
                </c:pt>
                <c:pt idx="33">
                  <c:v>53.144431388351407</c:v>
                </c:pt>
                <c:pt idx="34">
                  <c:v>53.144431388351407</c:v>
                </c:pt>
                <c:pt idx="35">
                  <c:v>53.144431388351407</c:v>
                </c:pt>
                <c:pt idx="36">
                  <c:v>53.144431388351407</c:v>
                </c:pt>
                <c:pt idx="37">
                  <c:v>53.144431388351407</c:v>
                </c:pt>
                <c:pt idx="38">
                  <c:v>53.144431388351407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5 models TF'!$F$2:$F$40</c:f>
              <c:numCache>
                <c:formatCode>General</c:formatCode>
                <c:ptCount val="39"/>
                <c:pt idx="0">
                  <c:v>4295.5067949999993</c:v>
                </c:pt>
                <c:pt idx="1">
                  <c:v>4291.0257099999999</c:v>
                </c:pt>
                <c:pt idx="2">
                  <c:v>4294.9742699999997</c:v>
                </c:pt>
                <c:pt idx="3">
                  <c:v>4299.5232749999996</c:v>
                </c:pt>
                <c:pt idx="4">
                  <c:v>4301.4124949999996</c:v>
                </c:pt>
                <c:pt idx="5">
                  <c:v>4297.6527100000003</c:v>
                </c:pt>
                <c:pt idx="6">
                  <c:v>4297.5129050000005</c:v>
                </c:pt>
                <c:pt idx="7">
                  <c:v>4299.5496000000003</c:v>
                </c:pt>
                <c:pt idx="8">
                  <c:v>4290.4205000000002</c:v>
                </c:pt>
                <c:pt idx="9">
                  <c:v>2338.8896599999998</c:v>
                </c:pt>
                <c:pt idx="10">
                  <c:v>2340.6548250000001</c:v>
                </c:pt>
                <c:pt idx="11">
                  <c:v>2353.8650250000001</c:v>
                </c:pt>
                <c:pt idx="12">
                  <c:v>2349.4758400000001</c:v>
                </c:pt>
                <c:pt idx="13">
                  <c:v>2345.6252949999998</c:v>
                </c:pt>
                <c:pt idx="14">
                  <c:v>2355.5940950000004</c:v>
                </c:pt>
                <c:pt idx="15">
                  <c:v>4040.8572650000006</c:v>
                </c:pt>
                <c:pt idx="16">
                  <c:v>4047.4310949999999</c:v>
                </c:pt>
                <c:pt idx="17">
                  <c:v>4041.3558950000001</c:v>
                </c:pt>
                <c:pt idx="18">
                  <c:v>4038.2228450000002</c:v>
                </c:pt>
                <c:pt idx="19">
                  <c:v>4027.636305</c:v>
                </c:pt>
                <c:pt idx="20">
                  <c:v>4027.9405150000002</c:v>
                </c:pt>
                <c:pt idx="21">
                  <c:v>4033.1043549999999</c:v>
                </c:pt>
                <c:pt idx="22">
                  <c:v>3014.8280249999998</c:v>
                </c:pt>
                <c:pt idx="23">
                  <c:v>3017.1058000000003</c:v>
                </c:pt>
                <c:pt idx="24">
                  <c:v>3020.2203850000001</c:v>
                </c:pt>
                <c:pt idx="25">
                  <c:v>3013.6845750000002</c:v>
                </c:pt>
                <c:pt idx="26">
                  <c:v>3015.6667500000003</c:v>
                </c:pt>
                <c:pt idx="27">
                  <c:v>3015.324775</c:v>
                </c:pt>
                <c:pt idx="28">
                  <c:v>3015.4911199999997</c:v>
                </c:pt>
                <c:pt idx="29">
                  <c:v>3014.75162</c:v>
                </c:pt>
                <c:pt idx="30">
                  <c:v>2951.7556549999999</c:v>
                </c:pt>
                <c:pt idx="31">
                  <c:v>2946.4034449999999</c:v>
                </c:pt>
                <c:pt idx="32">
                  <c:v>2951.0241350000001</c:v>
                </c:pt>
                <c:pt idx="33">
                  <c:v>2954.8656000000001</c:v>
                </c:pt>
                <c:pt idx="34">
                  <c:v>2943.3993350000001</c:v>
                </c:pt>
                <c:pt idx="35">
                  <c:v>2942.744925</c:v>
                </c:pt>
                <c:pt idx="36">
                  <c:v>2954.6993400000001</c:v>
                </c:pt>
                <c:pt idx="37">
                  <c:v>2952.1391450000001</c:v>
                </c:pt>
                <c:pt idx="38">
                  <c:v>2948.3492300000003</c:v>
                </c:pt>
              </c:numCache>
            </c:numRef>
          </c:xVal>
          <c:yVal>
            <c:numRef>
              <c:f>' 5 models TF'!$I$2:$I$40</c:f>
              <c:numCache>
                <c:formatCode>General</c:formatCode>
                <c:ptCount val="39"/>
                <c:pt idx="0">
                  <c:v>34.375232564102575</c:v>
                </c:pt>
                <c:pt idx="1">
                  <c:v>34.375232564102575</c:v>
                </c:pt>
                <c:pt idx="2">
                  <c:v>34.375232564102575</c:v>
                </c:pt>
                <c:pt idx="3">
                  <c:v>34.375232564102575</c:v>
                </c:pt>
                <c:pt idx="4">
                  <c:v>34.375232564102575</c:v>
                </c:pt>
                <c:pt idx="5">
                  <c:v>34.375232564102575</c:v>
                </c:pt>
                <c:pt idx="6">
                  <c:v>34.375232564102575</c:v>
                </c:pt>
                <c:pt idx="7">
                  <c:v>34.375232564102575</c:v>
                </c:pt>
                <c:pt idx="8">
                  <c:v>34.375232564102575</c:v>
                </c:pt>
                <c:pt idx="9">
                  <c:v>34.375232564102575</c:v>
                </c:pt>
                <c:pt idx="10">
                  <c:v>34.375232564102575</c:v>
                </c:pt>
                <c:pt idx="11">
                  <c:v>34.375232564102575</c:v>
                </c:pt>
                <c:pt idx="12">
                  <c:v>34.375232564102575</c:v>
                </c:pt>
                <c:pt idx="13">
                  <c:v>34.375232564102575</c:v>
                </c:pt>
                <c:pt idx="14">
                  <c:v>34.375232564102575</c:v>
                </c:pt>
                <c:pt idx="15">
                  <c:v>34.375232564102575</c:v>
                </c:pt>
                <c:pt idx="16">
                  <c:v>34.375232564102575</c:v>
                </c:pt>
                <c:pt idx="17">
                  <c:v>34.375232564102575</c:v>
                </c:pt>
                <c:pt idx="18">
                  <c:v>34.375232564102575</c:v>
                </c:pt>
                <c:pt idx="19">
                  <c:v>34.375232564102575</c:v>
                </c:pt>
                <c:pt idx="20">
                  <c:v>34.375232564102575</c:v>
                </c:pt>
                <c:pt idx="21">
                  <c:v>34.375232564102575</c:v>
                </c:pt>
                <c:pt idx="22">
                  <c:v>34.375232564102575</c:v>
                </c:pt>
                <c:pt idx="23">
                  <c:v>34.375232564102575</c:v>
                </c:pt>
                <c:pt idx="24">
                  <c:v>34.375232564102575</c:v>
                </c:pt>
                <c:pt idx="25">
                  <c:v>34.375232564102575</c:v>
                </c:pt>
                <c:pt idx="26">
                  <c:v>34.375232564102575</c:v>
                </c:pt>
                <c:pt idx="27">
                  <c:v>34.375232564102575</c:v>
                </c:pt>
                <c:pt idx="28">
                  <c:v>34.375232564102575</c:v>
                </c:pt>
                <c:pt idx="29">
                  <c:v>34.375232564102575</c:v>
                </c:pt>
                <c:pt idx="30">
                  <c:v>34.375232564102575</c:v>
                </c:pt>
                <c:pt idx="31">
                  <c:v>34.375232564102575</c:v>
                </c:pt>
                <c:pt idx="32">
                  <c:v>34.375232564102575</c:v>
                </c:pt>
                <c:pt idx="33">
                  <c:v>34.375232564102575</c:v>
                </c:pt>
                <c:pt idx="34">
                  <c:v>34.375232564102575</c:v>
                </c:pt>
                <c:pt idx="35">
                  <c:v>34.375232564102575</c:v>
                </c:pt>
                <c:pt idx="36">
                  <c:v>34.375232564102575</c:v>
                </c:pt>
                <c:pt idx="37">
                  <c:v>34.375232564102575</c:v>
                </c:pt>
                <c:pt idx="38">
                  <c:v>34.375232564102575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2165560"/>
        <c:axId val="504851312"/>
      </c:scatterChart>
      <c:valAx>
        <c:axId val="362165560"/>
        <c:scaling>
          <c:orientation val="minMax"/>
          <c:max val="5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04851312"/>
        <c:crosses val="autoZero"/>
        <c:crossBetween val="midCat"/>
        <c:majorUnit val="1500"/>
      </c:valAx>
      <c:valAx>
        <c:axId val="504851312"/>
        <c:scaling>
          <c:orientation val="minMax"/>
          <c:max val="6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62165560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5 models TF'!$F$2:$F$40</c:f>
              <c:numCache>
                <c:formatCode>General</c:formatCode>
                <c:ptCount val="39"/>
                <c:pt idx="0">
                  <c:v>4295.5067949999993</c:v>
                </c:pt>
                <c:pt idx="1">
                  <c:v>4291.0257099999999</c:v>
                </c:pt>
                <c:pt idx="2">
                  <c:v>4294.9742699999997</c:v>
                </c:pt>
                <c:pt idx="3">
                  <c:v>4299.5232749999996</c:v>
                </c:pt>
                <c:pt idx="4">
                  <c:v>4301.4124949999996</c:v>
                </c:pt>
                <c:pt idx="5">
                  <c:v>4297.6527100000003</c:v>
                </c:pt>
                <c:pt idx="6">
                  <c:v>4297.5129050000005</c:v>
                </c:pt>
                <c:pt idx="7">
                  <c:v>4299.5496000000003</c:v>
                </c:pt>
                <c:pt idx="8">
                  <c:v>4290.4205000000002</c:v>
                </c:pt>
                <c:pt idx="9">
                  <c:v>2338.8896599999998</c:v>
                </c:pt>
                <c:pt idx="10">
                  <c:v>2340.6548250000001</c:v>
                </c:pt>
                <c:pt idx="11">
                  <c:v>2353.8650250000001</c:v>
                </c:pt>
                <c:pt idx="12">
                  <c:v>2349.4758400000001</c:v>
                </c:pt>
                <c:pt idx="13">
                  <c:v>2345.6252949999998</c:v>
                </c:pt>
                <c:pt idx="14">
                  <c:v>2355.5940950000004</c:v>
                </c:pt>
                <c:pt idx="15">
                  <c:v>4040.8572650000006</c:v>
                </c:pt>
                <c:pt idx="16">
                  <c:v>4047.4310949999999</c:v>
                </c:pt>
                <c:pt idx="17">
                  <c:v>4041.3558950000001</c:v>
                </c:pt>
                <c:pt idx="18">
                  <c:v>4038.2228450000002</c:v>
                </c:pt>
                <c:pt idx="19">
                  <c:v>4027.636305</c:v>
                </c:pt>
                <c:pt idx="20">
                  <c:v>4027.9405150000002</c:v>
                </c:pt>
                <c:pt idx="21">
                  <c:v>4033.1043549999999</c:v>
                </c:pt>
                <c:pt idx="22">
                  <c:v>3014.8280249999998</c:v>
                </c:pt>
                <c:pt idx="23">
                  <c:v>3017.1058000000003</c:v>
                </c:pt>
                <c:pt idx="24">
                  <c:v>3020.2203850000001</c:v>
                </c:pt>
                <c:pt idx="25">
                  <c:v>3013.6845750000002</c:v>
                </c:pt>
                <c:pt idx="26">
                  <c:v>3015.6667500000003</c:v>
                </c:pt>
                <c:pt idx="27">
                  <c:v>3015.324775</c:v>
                </c:pt>
                <c:pt idx="28">
                  <c:v>3015.4911199999997</c:v>
                </c:pt>
                <c:pt idx="29">
                  <c:v>3014.75162</c:v>
                </c:pt>
                <c:pt idx="30">
                  <c:v>2951.7556549999999</c:v>
                </c:pt>
                <c:pt idx="31">
                  <c:v>2946.4034449999999</c:v>
                </c:pt>
                <c:pt idx="32">
                  <c:v>2951.0241350000001</c:v>
                </c:pt>
                <c:pt idx="33">
                  <c:v>2954.8656000000001</c:v>
                </c:pt>
                <c:pt idx="34">
                  <c:v>2943.3993350000001</c:v>
                </c:pt>
                <c:pt idx="35">
                  <c:v>2942.744925</c:v>
                </c:pt>
                <c:pt idx="36">
                  <c:v>2954.6993400000001</c:v>
                </c:pt>
                <c:pt idx="37">
                  <c:v>2952.1391450000001</c:v>
                </c:pt>
                <c:pt idx="38">
                  <c:v>2948.3492300000003</c:v>
                </c:pt>
              </c:numCache>
            </c:numRef>
          </c:xVal>
          <c:yVal>
            <c:numRef>
              <c:f>' 5 models TF'!$O$2:$O$40</c:f>
              <c:numCache>
                <c:formatCode>General</c:formatCode>
                <c:ptCount val="39"/>
                <c:pt idx="0">
                  <c:v>1.0081602119136521</c:v>
                </c:pt>
                <c:pt idx="1">
                  <c:v>1.0092952409668465</c:v>
                </c:pt>
                <c:pt idx="2">
                  <c:v>1.0091630546793586</c:v>
                </c:pt>
                <c:pt idx="3">
                  <c:v>1.0109340973809455</c:v>
                </c:pt>
                <c:pt idx="4">
                  <c:v>1.0114693754431685</c:v>
                </c:pt>
                <c:pt idx="5">
                  <c:v>1.0089419961200445</c:v>
                </c:pt>
                <c:pt idx="6">
                  <c:v>1.0079421125880763</c:v>
                </c:pt>
                <c:pt idx="7">
                  <c:v>1.0090991492356469</c:v>
                </c:pt>
                <c:pt idx="8">
                  <c:v>1.0064123470576485</c:v>
                </c:pt>
                <c:pt idx="9">
                  <c:v>1.0131557542904006</c:v>
                </c:pt>
                <c:pt idx="10">
                  <c:v>1.0082005823310674</c:v>
                </c:pt>
                <c:pt idx="11">
                  <c:v>1.0161427995061074</c:v>
                </c:pt>
                <c:pt idx="12">
                  <c:v>1.015647479148247</c:v>
                </c:pt>
                <c:pt idx="13">
                  <c:v>1.0083108161388843</c:v>
                </c:pt>
                <c:pt idx="14">
                  <c:v>1.0186924698305799</c:v>
                </c:pt>
                <c:pt idx="15">
                  <c:v>1.0098265162510633</c:v>
                </c:pt>
                <c:pt idx="16">
                  <c:v>1.013988957619343</c:v>
                </c:pt>
                <c:pt idx="17">
                  <c:v>1.010965957244996</c:v>
                </c:pt>
                <c:pt idx="18">
                  <c:v>1.0070381996149129</c:v>
                </c:pt>
                <c:pt idx="19">
                  <c:v>1.0070025074573441</c:v>
                </c:pt>
                <c:pt idx="20">
                  <c:v>1.0052998472984926</c:v>
                </c:pt>
                <c:pt idx="21">
                  <c:v>1.0084740746868686</c:v>
                </c:pt>
                <c:pt idx="22">
                  <c:v>1.0083074295469632</c:v>
                </c:pt>
                <c:pt idx="23">
                  <c:v>1.0099950611283217</c:v>
                </c:pt>
                <c:pt idx="24">
                  <c:v>1.0130024168629599</c:v>
                </c:pt>
                <c:pt idx="25">
                  <c:v>1.0053018737518304</c:v>
                </c:pt>
                <c:pt idx="26">
                  <c:v>1.0073352915291269</c:v>
                </c:pt>
                <c:pt idx="27">
                  <c:v>1.0079058253358895</c:v>
                </c:pt>
                <c:pt idx="28">
                  <c:v>1.0079514712890727</c:v>
                </c:pt>
                <c:pt idx="29">
                  <c:v>1.0090678601881715</c:v>
                </c:pt>
                <c:pt idx="30">
                  <c:v>1.0121343688998401</c:v>
                </c:pt>
                <c:pt idx="31">
                  <c:v>1.0122474075510193</c:v>
                </c:pt>
                <c:pt idx="32">
                  <c:v>1.0148205154734458</c:v>
                </c:pt>
                <c:pt idx="33">
                  <c:v>1.0133503052515869</c:v>
                </c:pt>
                <c:pt idx="34">
                  <c:v>1.0082804058977559</c:v>
                </c:pt>
                <c:pt idx="35">
                  <c:v>1.0104814224005525</c:v>
                </c:pt>
                <c:pt idx="36">
                  <c:v>1.0149573879414209</c:v>
                </c:pt>
                <c:pt idx="37">
                  <c:v>1.0173385802711346</c:v>
                </c:pt>
                <c:pt idx="38">
                  <c:v>1.0148758954590116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514360"/>
        <c:axId val="357514752"/>
      </c:scatterChart>
      <c:valAx>
        <c:axId val="357514360"/>
        <c:scaling>
          <c:orientation val="minMax"/>
          <c:max val="5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57514752"/>
        <c:crosses val="autoZero"/>
        <c:crossBetween val="midCat"/>
        <c:majorUnit val="1500"/>
      </c:valAx>
      <c:valAx>
        <c:axId val="357514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 ARTEC -ROMER </a:t>
                </a:r>
                <a:r>
                  <a:rPr lang="en-GB" baseline="0"/>
                  <a:t> RATIO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57514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models'!$F$2:$F$81</c:f>
              <c:numCache>
                <c:formatCode>General</c:formatCode>
                <c:ptCount val="80"/>
                <c:pt idx="0">
                  <c:v>4295.5067949999993</c:v>
                </c:pt>
                <c:pt idx="1">
                  <c:v>4291.0257099999999</c:v>
                </c:pt>
                <c:pt idx="2">
                  <c:v>4294.9742699999997</c:v>
                </c:pt>
                <c:pt idx="3">
                  <c:v>4299.5232749999996</c:v>
                </c:pt>
                <c:pt idx="4">
                  <c:v>4301.4124949999996</c:v>
                </c:pt>
                <c:pt idx="5">
                  <c:v>4297.6527100000003</c:v>
                </c:pt>
                <c:pt idx="6">
                  <c:v>4297.5129050000005</c:v>
                </c:pt>
                <c:pt idx="7">
                  <c:v>4299.5496000000003</c:v>
                </c:pt>
                <c:pt idx="8">
                  <c:v>4290.4205000000002</c:v>
                </c:pt>
                <c:pt idx="9">
                  <c:v>2338.8896599999998</c:v>
                </c:pt>
                <c:pt idx="10">
                  <c:v>2340.6548250000001</c:v>
                </c:pt>
                <c:pt idx="11">
                  <c:v>2353.8650250000001</c:v>
                </c:pt>
                <c:pt idx="12">
                  <c:v>2349.4758400000001</c:v>
                </c:pt>
                <c:pt idx="13">
                  <c:v>2345.6252949999998</c:v>
                </c:pt>
                <c:pt idx="14">
                  <c:v>2355.5940950000004</c:v>
                </c:pt>
                <c:pt idx="15">
                  <c:v>1792.1918800000001</c:v>
                </c:pt>
                <c:pt idx="16">
                  <c:v>1802.839555</c:v>
                </c:pt>
                <c:pt idx="17">
                  <c:v>1795.5136</c:v>
                </c:pt>
                <c:pt idx="18">
                  <c:v>1793.6279</c:v>
                </c:pt>
                <c:pt idx="19">
                  <c:v>1791.2110499999999</c:v>
                </c:pt>
                <c:pt idx="20">
                  <c:v>1794.05015</c:v>
                </c:pt>
                <c:pt idx="21">
                  <c:v>1795.328935</c:v>
                </c:pt>
                <c:pt idx="22">
                  <c:v>4040.8572650000006</c:v>
                </c:pt>
                <c:pt idx="23">
                  <c:v>4047.4310949999999</c:v>
                </c:pt>
                <c:pt idx="24">
                  <c:v>4041.3558950000001</c:v>
                </c:pt>
                <c:pt idx="25">
                  <c:v>4038.2228450000002</c:v>
                </c:pt>
                <c:pt idx="26">
                  <c:v>4027.636305</c:v>
                </c:pt>
                <c:pt idx="27">
                  <c:v>4027.9405150000002</c:v>
                </c:pt>
                <c:pt idx="28">
                  <c:v>4033.1043549999999</c:v>
                </c:pt>
                <c:pt idx="29">
                  <c:v>3014.8280249999998</c:v>
                </c:pt>
                <c:pt idx="30">
                  <c:v>3017.1058000000003</c:v>
                </c:pt>
                <c:pt idx="31">
                  <c:v>3020.2203850000001</c:v>
                </c:pt>
                <c:pt idx="32">
                  <c:v>3013.6845750000002</c:v>
                </c:pt>
                <c:pt idx="33">
                  <c:v>3015.6667500000003</c:v>
                </c:pt>
                <c:pt idx="34">
                  <c:v>3015.324775</c:v>
                </c:pt>
                <c:pt idx="35">
                  <c:v>3015.4911199999997</c:v>
                </c:pt>
                <c:pt idx="36">
                  <c:v>3014.75162</c:v>
                </c:pt>
                <c:pt idx="37">
                  <c:v>2951.7556549999999</c:v>
                </c:pt>
                <c:pt idx="38">
                  <c:v>2946.4034449999999</c:v>
                </c:pt>
                <c:pt idx="39">
                  <c:v>2951.0241350000001</c:v>
                </c:pt>
                <c:pt idx="40">
                  <c:v>2954.8656000000001</c:v>
                </c:pt>
                <c:pt idx="41">
                  <c:v>2943.3993350000001</c:v>
                </c:pt>
                <c:pt idx="42">
                  <c:v>2942.744925</c:v>
                </c:pt>
                <c:pt idx="43">
                  <c:v>2954.6993400000001</c:v>
                </c:pt>
                <c:pt idx="44">
                  <c:v>2952.1391450000001</c:v>
                </c:pt>
                <c:pt idx="45">
                  <c:v>2948.3492300000003</c:v>
                </c:pt>
                <c:pt idx="46">
                  <c:v>2620.963855</c:v>
                </c:pt>
                <c:pt idx="47">
                  <c:v>2630.912245</c:v>
                </c:pt>
                <c:pt idx="48">
                  <c:v>2628.490675</c:v>
                </c:pt>
                <c:pt idx="49">
                  <c:v>2621.1024299999999</c:v>
                </c:pt>
                <c:pt idx="50">
                  <c:v>2620.9402900000005</c:v>
                </c:pt>
                <c:pt idx="51">
                  <c:v>2625.1466</c:v>
                </c:pt>
                <c:pt idx="52">
                  <c:v>2625.96848</c:v>
                </c:pt>
                <c:pt idx="53">
                  <c:v>2623.4423900000002</c:v>
                </c:pt>
                <c:pt idx="54">
                  <c:v>2623.835955</c:v>
                </c:pt>
                <c:pt idx="55">
                  <c:v>1336.9779349999999</c:v>
                </c:pt>
                <c:pt idx="56">
                  <c:v>1336.7246600000001</c:v>
                </c:pt>
                <c:pt idx="57">
                  <c:v>1339.233115</c:v>
                </c:pt>
                <c:pt idx="58">
                  <c:v>1338.9444450000001</c:v>
                </c:pt>
                <c:pt idx="59">
                  <c:v>1338.940325</c:v>
                </c:pt>
                <c:pt idx="60">
                  <c:v>1338.9432400000001</c:v>
                </c:pt>
                <c:pt idx="61">
                  <c:v>1340.6313</c:v>
                </c:pt>
                <c:pt idx="62">
                  <c:v>1341.3043849999999</c:v>
                </c:pt>
                <c:pt idx="63">
                  <c:v>1339.2152000000001</c:v>
                </c:pt>
                <c:pt idx="64">
                  <c:v>1542.223295</c:v>
                </c:pt>
                <c:pt idx="65">
                  <c:v>1543.936565</c:v>
                </c:pt>
                <c:pt idx="66">
                  <c:v>1543.5388700000001</c:v>
                </c:pt>
                <c:pt idx="67">
                  <c:v>1542.4370400000003</c:v>
                </c:pt>
                <c:pt idx="68">
                  <c:v>1541.8381549999999</c:v>
                </c:pt>
                <c:pt idx="69">
                  <c:v>1542.4448299999999</c:v>
                </c:pt>
                <c:pt idx="70">
                  <c:v>1541.4264050000002</c:v>
                </c:pt>
                <c:pt idx="71">
                  <c:v>1538.8890900000001</c:v>
                </c:pt>
                <c:pt idx="72">
                  <c:v>877.17497000000003</c:v>
                </c:pt>
                <c:pt idx="73">
                  <c:v>878.68588499999998</c:v>
                </c:pt>
                <c:pt idx="74">
                  <c:v>879.8442050000001</c:v>
                </c:pt>
                <c:pt idx="75">
                  <c:v>875.06624499999998</c:v>
                </c:pt>
                <c:pt idx="76">
                  <c:v>876.31509500000004</c:v>
                </c:pt>
                <c:pt idx="77">
                  <c:v>880.22646500000008</c:v>
                </c:pt>
                <c:pt idx="78">
                  <c:v>879.46715000000006</c:v>
                </c:pt>
                <c:pt idx="79">
                  <c:v>878.2680150000001</c:v>
                </c:pt>
              </c:numCache>
            </c:numRef>
          </c:xVal>
          <c:yVal>
            <c:numRef>
              <c:f>' 10 models'!$E$2:$E$81</c:f>
              <c:numCache>
                <c:formatCode>General</c:formatCode>
                <c:ptCount val="80"/>
                <c:pt idx="0">
                  <c:v>34.909810000000107</c:v>
                </c:pt>
                <c:pt idx="1">
                  <c:v>39.701599999999416</c:v>
                </c:pt>
                <c:pt idx="2">
                  <c:v>39.175600000000486</c:v>
                </c:pt>
                <c:pt idx="3">
                  <c:v>46.755790000000161</c:v>
                </c:pt>
                <c:pt idx="4">
                  <c:v>49.053210000000036</c:v>
                </c:pt>
                <c:pt idx="5">
                  <c:v>38.258539999999812</c:v>
                </c:pt>
                <c:pt idx="6">
                  <c:v>33.996329999999944</c:v>
                </c:pt>
                <c:pt idx="7">
                  <c:v>38.945060000000012</c:v>
                </c:pt>
                <c:pt idx="8">
                  <c:v>27.42374000000018</c:v>
                </c:pt>
                <c:pt idx="9">
                  <c:v>30.568780000000061</c:v>
                </c:pt>
                <c:pt idx="10">
                  <c:v>19.116350000000239</c:v>
                </c:pt>
                <c:pt idx="11">
                  <c:v>37.69372999999996</c:v>
                </c:pt>
                <c:pt idx="12">
                  <c:v>36.477980000000116</c:v>
                </c:pt>
                <c:pt idx="13">
                  <c:v>19.413390000000163</c:v>
                </c:pt>
                <c:pt idx="14">
                  <c:v>43.6241500000001</c:v>
                </c:pt>
                <c:pt idx="15">
                  <c:v>20.898659999999836</c:v>
                </c:pt>
                <c:pt idx="16">
                  <c:v>43.068050000000085</c:v>
                </c:pt>
                <c:pt idx="17">
                  <c:v>25.06881999999996</c:v>
                </c:pt>
                <c:pt idx="18">
                  <c:v>24.239159999999856</c:v>
                </c:pt>
                <c:pt idx="19">
                  <c:v>19.787019999999984</c:v>
                </c:pt>
                <c:pt idx="20">
                  <c:v>21.516300000000001</c:v>
                </c:pt>
                <c:pt idx="21">
                  <c:v>23.617370000000165</c:v>
                </c:pt>
                <c:pt idx="22">
                  <c:v>39.513410000000022</c:v>
                </c:pt>
                <c:pt idx="23">
                  <c:v>56.226069999999709</c:v>
                </c:pt>
                <c:pt idx="24">
                  <c:v>44.075670000000173</c:v>
                </c:pt>
                <c:pt idx="25">
                  <c:v>28.322149999999965</c:v>
                </c:pt>
                <c:pt idx="26">
                  <c:v>28.105149999999867</c:v>
                </c:pt>
                <c:pt idx="27">
                  <c:v>21.291049999999814</c:v>
                </c:pt>
                <c:pt idx="28">
                  <c:v>34.032629999999699</c:v>
                </c:pt>
                <c:pt idx="29">
                  <c:v>24.941870000000108</c:v>
                </c:pt>
                <c:pt idx="30">
                  <c:v>30.006199999999808</c:v>
                </c:pt>
                <c:pt idx="31">
                  <c:v>39.01651000000038</c:v>
                </c:pt>
                <c:pt idx="32">
                  <c:v>15.935930000000099</c:v>
                </c:pt>
                <c:pt idx="33">
                  <c:v>22.03995999999961</c:v>
                </c:pt>
                <c:pt idx="34">
                  <c:v>23.744769999999789</c:v>
                </c:pt>
                <c:pt idx="35">
                  <c:v>23.882640000000265</c:v>
                </c:pt>
                <c:pt idx="36">
                  <c:v>27.213960000000043</c:v>
                </c:pt>
                <c:pt idx="37">
                  <c:v>35.601689999999962</c:v>
                </c:pt>
                <c:pt idx="38">
                  <c:v>35.866170000000238</c:v>
                </c:pt>
                <c:pt idx="39">
                  <c:v>43.413990000000013</c:v>
                </c:pt>
                <c:pt idx="40">
                  <c:v>39.186779999999999</c:v>
                </c:pt>
                <c:pt idx="41">
                  <c:v>24.272049999999581</c:v>
                </c:pt>
                <c:pt idx="42">
                  <c:v>30.683350000000246</c:v>
                </c:pt>
                <c:pt idx="43">
                  <c:v>43.866520000000037</c:v>
                </c:pt>
                <c:pt idx="44">
                  <c:v>50.745969999999943</c:v>
                </c:pt>
                <c:pt idx="45">
                  <c:v>43.535520000000361</c:v>
                </c:pt>
                <c:pt idx="46">
                  <c:v>33.555690000000141</c:v>
                </c:pt>
                <c:pt idx="47">
                  <c:v>39.304729999999836</c:v>
                </c:pt>
                <c:pt idx="48">
                  <c:v>32.470830000000205</c:v>
                </c:pt>
                <c:pt idx="49">
                  <c:v>35.919580000000224</c:v>
                </c:pt>
                <c:pt idx="50">
                  <c:v>34.225200000000314</c:v>
                </c:pt>
                <c:pt idx="51">
                  <c:v>26.624839999999949</c:v>
                </c:pt>
                <c:pt idx="52">
                  <c:v>50.985459999999875</c:v>
                </c:pt>
                <c:pt idx="53">
                  <c:v>36.677819999999429</c:v>
                </c:pt>
                <c:pt idx="54">
                  <c:v>41.46035000000029</c:v>
                </c:pt>
                <c:pt idx="55">
                  <c:v>22.766589999999951</c:v>
                </c:pt>
                <c:pt idx="56">
                  <c:v>22.430119999999988</c:v>
                </c:pt>
                <c:pt idx="57">
                  <c:v>26.736310000000231</c:v>
                </c:pt>
                <c:pt idx="58">
                  <c:v>21.903789999999844</c:v>
                </c:pt>
                <c:pt idx="59">
                  <c:v>24.372489999999971</c:v>
                </c:pt>
                <c:pt idx="60">
                  <c:v>26.561379999999872</c:v>
                </c:pt>
                <c:pt idx="61">
                  <c:v>29.034959999999955</c:v>
                </c:pt>
                <c:pt idx="62">
                  <c:v>30.285869999999932</c:v>
                </c:pt>
                <c:pt idx="63">
                  <c:v>27.031479999999874</c:v>
                </c:pt>
                <c:pt idx="64">
                  <c:v>21.819250000000011</c:v>
                </c:pt>
                <c:pt idx="65">
                  <c:v>29.224410000000034</c:v>
                </c:pt>
                <c:pt idx="66">
                  <c:v>29.576320000000123</c:v>
                </c:pt>
                <c:pt idx="67">
                  <c:v>19.113660000000209</c:v>
                </c:pt>
                <c:pt idx="68">
                  <c:v>25.145290000000159</c:v>
                </c:pt>
                <c:pt idx="69">
                  <c:v>26.722919999999931</c:v>
                </c:pt>
                <c:pt idx="70">
                  <c:v>27.506129999999985</c:v>
                </c:pt>
                <c:pt idx="71">
                  <c:v>27.809960000000046</c:v>
                </c:pt>
                <c:pt idx="72">
                  <c:v>14.308040000000005</c:v>
                </c:pt>
                <c:pt idx="73">
                  <c:v>16.963449999999966</c:v>
                </c:pt>
                <c:pt idx="74">
                  <c:v>20.805430000000001</c:v>
                </c:pt>
                <c:pt idx="75">
                  <c:v>10.118169999999964</c:v>
                </c:pt>
                <c:pt idx="76">
                  <c:v>12.852409999999963</c:v>
                </c:pt>
                <c:pt idx="77">
                  <c:v>24.355569999999943</c:v>
                </c:pt>
                <c:pt idx="78">
                  <c:v>24.176199999999881</c:v>
                </c:pt>
                <c:pt idx="79">
                  <c:v>20.468570000000113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models'!$F$2:$F$81</c:f>
              <c:numCache>
                <c:formatCode>General</c:formatCode>
                <c:ptCount val="80"/>
                <c:pt idx="0">
                  <c:v>4295.5067949999993</c:v>
                </c:pt>
                <c:pt idx="1">
                  <c:v>4291.0257099999999</c:v>
                </c:pt>
                <c:pt idx="2">
                  <c:v>4294.9742699999997</c:v>
                </c:pt>
                <c:pt idx="3">
                  <c:v>4299.5232749999996</c:v>
                </c:pt>
                <c:pt idx="4">
                  <c:v>4301.4124949999996</c:v>
                </c:pt>
                <c:pt idx="5">
                  <c:v>4297.6527100000003</c:v>
                </c:pt>
                <c:pt idx="6">
                  <c:v>4297.5129050000005</c:v>
                </c:pt>
                <c:pt idx="7">
                  <c:v>4299.5496000000003</c:v>
                </c:pt>
                <c:pt idx="8">
                  <c:v>4290.4205000000002</c:v>
                </c:pt>
                <c:pt idx="9">
                  <c:v>2338.8896599999998</c:v>
                </c:pt>
                <c:pt idx="10">
                  <c:v>2340.6548250000001</c:v>
                </c:pt>
                <c:pt idx="11">
                  <c:v>2353.8650250000001</c:v>
                </c:pt>
                <c:pt idx="12">
                  <c:v>2349.4758400000001</c:v>
                </c:pt>
                <c:pt idx="13">
                  <c:v>2345.6252949999998</c:v>
                </c:pt>
                <c:pt idx="14">
                  <c:v>2355.5940950000004</c:v>
                </c:pt>
                <c:pt idx="15">
                  <c:v>1792.1918800000001</c:v>
                </c:pt>
                <c:pt idx="16">
                  <c:v>1802.839555</c:v>
                </c:pt>
                <c:pt idx="17">
                  <c:v>1795.5136</c:v>
                </c:pt>
                <c:pt idx="18">
                  <c:v>1793.6279</c:v>
                </c:pt>
                <c:pt idx="19">
                  <c:v>1791.2110499999999</c:v>
                </c:pt>
                <c:pt idx="20">
                  <c:v>1794.05015</c:v>
                </c:pt>
                <c:pt idx="21">
                  <c:v>1795.328935</c:v>
                </c:pt>
                <c:pt idx="22">
                  <c:v>4040.8572650000006</c:v>
                </c:pt>
                <c:pt idx="23">
                  <c:v>4047.4310949999999</c:v>
                </c:pt>
                <c:pt idx="24">
                  <c:v>4041.3558950000001</c:v>
                </c:pt>
                <c:pt idx="25">
                  <c:v>4038.2228450000002</c:v>
                </c:pt>
                <c:pt idx="26">
                  <c:v>4027.636305</c:v>
                </c:pt>
                <c:pt idx="27">
                  <c:v>4027.9405150000002</c:v>
                </c:pt>
                <c:pt idx="28">
                  <c:v>4033.1043549999999</c:v>
                </c:pt>
                <c:pt idx="29">
                  <c:v>3014.8280249999998</c:v>
                </c:pt>
                <c:pt idx="30">
                  <c:v>3017.1058000000003</c:v>
                </c:pt>
                <c:pt idx="31">
                  <c:v>3020.2203850000001</c:v>
                </c:pt>
                <c:pt idx="32">
                  <c:v>3013.6845750000002</c:v>
                </c:pt>
                <c:pt idx="33">
                  <c:v>3015.6667500000003</c:v>
                </c:pt>
                <c:pt idx="34">
                  <c:v>3015.324775</c:v>
                </c:pt>
                <c:pt idx="35">
                  <c:v>3015.4911199999997</c:v>
                </c:pt>
                <c:pt idx="36">
                  <c:v>3014.75162</c:v>
                </c:pt>
                <c:pt idx="37">
                  <c:v>2951.7556549999999</c:v>
                </c:pt>
                <c:pt idx="38">
                  <c:v>2946.4034449999999</c:v>
                </c:pt>
                <c:pt idx="39">
                  <c:v>2951.0241350000001</c:v>
                </c:pt>
                <c:pt idx="40">
                  <c:v>2954.8656000000001</c:v>
                </c:pt>
                <c:pt idx="41">
                  <c:v>2943.3993350000001</c:v>
                </c:pt>
                <c:pt idx="42">
                  <c:v>2942.744925</c:v>
                </c:pt>
                <c:pt idx="43">
                  <c:v>2954.6993400000001</c:v>
                </c:pt>
                <c:pt idx="44">
                  <c:v>2952.1391450000001</c:v>
                </c:pt>
                <c:pt idx="45">
                  <c:v>2948.3492300000003</c:v>
                </c:pt>
                <c:pt idx="46">
                  <c:v>2620.963855</c:v>
                </c:pt>
                <c:pt idx="47">
                  <c:v>2630.912245</c:v>
                </c:pt>
                <c:pt idx="48">
                  <c:v>2628.490675</c:v>
                </c:pt>
                <c:pt idx="49">
                  <c:v>2621.1024299999999</c:v>
                </c:pt>
                <c:pt idx="50">
                  <c:v>2620.9402900000005</c:v>
                </c:pt>
                <c:pt idx="51">
                  <c:v>2625.1466</c:v>
                </c:pt>
                <c:pt idx="52">
                  <c:v>2625.96848</c:v>
                </c:pt>
                <c:pt idx="53">
                  <c:v>2623.4423900000002</c:v>
                </c:pt>
                <c:pt idx="54">
                  <c:v>2623.835955</c:v>
                </c:pt>
                <c:pt idx="55">
                  <c:v>1336.9779349999999</c:v>
                </c:pt>
                <c:pt idx="56">
                  <c:v>1336.7246600000001</c:v>
                </c:pt>
                <c:pt idx="57">
                  <c:v>1339.233115</c:v>
                </c:pt>
                <c:pt idx="58">
                  <c:v>1338.9444450000001</c:v>
                </c:pt>
                <c:pt idx="59">
                  <c:v>1338.940325</c:v>
                </c:pt>
                <c:pt idx="60">
                  <c:v>1338.9432400000001</c:v>
                </c:pt>
                <c:pt idx="61">
                  <c:v>1340.6313</c:v>
                </c:pt>
                <c:pt idx="62">
                  <c:v>1341.3043849999999</c:v>
                </c:pt>
                <c:pt idx="63">
                  <c:v>1339.2152000000001</c:v>
                </c:pt>
                <c:pt idx="64">
                  <c:v>1542.223295</c:v>
                </c:pt>
                <c:pt idx="65">
                  <c:v>1543.936565</c:v>
                </c:pt>
                <c:pt idx="66">
                  <c:v>1543.5388700000001</c:v>
                </c:pt>
                <c:pt idx="67">
                  <c:v>1542.4370400000003</c:v>
                </c:pt>
                <c:pt idx="68">
                  <c:v>1541.8381549999999</c:v>
                </c:pt>
                <c:pt idx="69">
                  <c:v>1542.4448299999999</c:v>
                </c:pt>
                <c:pt idx="70">
                  <c:v>1541.4264050000002</c:v>
                </c:pt>
                <c:pt idx="71">
                  <c:v>1538.8890900000001</c:v>
                </c:pt>
                <c:pt idx="72">
                  <c:v>877.17497000000003</c:v>
                </c:pt>
                <c:pt idx="73">
                  <c:v>878.68588499999998</c:v>
                </c:pt>
                <c:pt idx="74">
                  <c:v>879.8442050000001</c:v>
                </c:pt>
                <c:pt idx="75">
                  <c:v>875.06624499999998</c:v>
                </c:pt>
                <c:pt idx="76">
                  <c:v>876.31509500000004</c:v>
                </c:pt>
                <c:pt idx="77">
                  <c:v>880.22646500000008</c:v>
                </c:pt>
                <c:pt idx="78">
                  <c:v>879.46715000000006</c:v>
                </c:pt>
                <c:pt idx="79">
                  <c:v>878.2680150000001</c:v>
                </c:pt>
              </c:numCache>
            </c:numRef>
          </c:xVal>
          <c:yVal>
            <c:numRef>
              <c:f>' 10 models'!$G$2:$G$81</c:f>
              <c:numCache>
                <c:formatCode>General</c:formatCode>
                <c:ptCount val="80"/>
                <c:pt idx="0">
                  <c:v>11.496682102190729</c:v>
                </c:pt>
                <c:pt idx="1">
                  <c:v>11.496682102190729</c:v>
                </c:pt>
                <c:pt idx="2">
                  <c:v>11.496682102190729</c:v>
                </c:pt>
                <c:pt idx="3">
                  <c:v>11.496682102190729</c:v>
                </c:pt>
                <c:pt idx="4">
                  <c:v>11.496682102190729</c:v>
                </c:pt>
                <c:pt idx="5">
                  <c:v>11.496682102190729</c:v>
                </c:pt>
                <c:pt idx="6">
                  <c:v>11.496682102190729</c:v>
                </c:pt>
                <c:pt idx="7">
                  <c:v>11.496682102190729</c:v>
                </c:pt>
                <c:pt idx="8">
                  <c:v>11.496682102190729</c:v>
                </c:pt>
                <c:pt idx="9">
                  <c:v>11.496682102190729</c:v>
                </c:pt>
                <c:pt idx="10">
                  <c:v>11.496682102190729</c:v>
                </c:pt>
                <c:pt idx="11">
                  <c:v>11.496682102190729</c:v>
                </c:pt>
                <c:pt idx="12">
                  <c:v>11.496682102190729</c:v>
                </c:pt>
                <c:pt idx="13">
                  <c:v>11.496682102190729</c:v>
                </c:pt>
                <c:pt idx="14">
                  <c:v>11.496682102190729</c:v>
                </c:pt>
                <c:pt idx="15">
                  <c:v>11.496682102190729</c:v>
                </c:pt>
                <c:pt idx="16">
                  <c:v>11.496682102190729</c:v>
                </c:pt>
                <c:pt idx="17">
                  <c:v>11.496682102190729</c:v>
                </c:pt>
                <c:pt idx="18">
                  <c:v>11.496682102190729</c:v>
                </c:pt>
                <c:pt idx="19">
                  <c:v>11.496682102190729</c:v>
                </c:pt>
                <c:pt idx="20">
                  <c:v>11.496682102190729</c:v>
                </c:pt>
                <c:pt idx="21">
                  <c:v>11.496682102190729</c:v>
                </c:pt>
                <c:pt idx="22">
                  <c:v>11.496682102190729</c:v>
                </c:pt>
                <c:pt idx="23">
                  <c:v>11.496682102190729</c:v>
                </c:pt>
                <c:pt idx="24">
                  <c:v>11.496682102190729</c:v>
                </c:pt>
                <c:pt idx="25">
                  <c:v>11.496682102190729</c:v>
                </c:pt>
                <c:pt idx="26">
                  <c:v>11.496682102190729</c:v>
                </c:pt>
                <c:pt idx="27">
                  <c:v>11.496682102190729</c:v>
                </c:pt>
                <c:pt idx="28">
                  <c:v>11.496682102190729</c:v>
                </c:pt>
                <c:pt idx="29">
                  <c:v>11.496682102190729</c:v>
                </c:pt>
                <c:pt idx="30">
                  <c:v>11.496682102190729</c:v>
                </c:pt>
                <c:pt idx="31">
                  <c:v>11.496682102190729</c:v>
                </c:pt>
                <c:pt idx="32">
                  <c:v>11.496682102190729</c:v>
                </c:pt>
                <c:pt idx="33">
                  <c:v>11.496682102190729</c:v>
                </c:pt>
                <c:pt idx="34">
                  <c:v>11.496682102190729</c:v>
                </c:pt>
                <c:pt idx="35">
                  <c:v>11.496682102190729</c:v>
                </c:pt>
                <c:pt idx="36">
                  <c:v>11.496682102190729</c:v>
                </c:pt>
                <c:pt idx="37">
                  <c:v>11.496682102190729</c:v>
                </c:pt>
                <c:pt idx="38">
                  <c:v>11.496682102190729</c:v>
                </c:pt>
                <c:pt idx="39">
                  <c:v>11.496682102190729</c:v>
                </c:pt>
                <c:pt idx="40">
                  <c:v>11.496682102190729</c:v>
                </c:pt>
                <c:pt idx="41">
                  <c:v>11.496682102190729</c:v>
                </c:pt>
                <c:pt idx="42">
                  <c:v>11.496682102190729</c:v>
                </c:pt>
                <c:pt idx="43">
                  <c:v>11.496682102190729</c:v>
                </c:pt>
                <c:pt idx="44">
                  <c:v>11.496682102190729</c:v>
                </c:pt>
                <c:pt idx="45">
                  <c:v>11.496682102190729</c:v>
                </c:pt>
                <c:pt idx="46">
                  <c:v>11.496682102190729</c:v>
                </c:pt>
                <c:pt idx="47">
                  <c:v>11.496682102190729</c:v>
                </c:pt>
                <c:pt idx="48">
                  <c:v>11.496682102190729</c:v>
                </c:pt>
                <c:pt idx="49">
                  <c:v>11.496682102190729</c:v>
                </c:pt>
                <c:pt idx="50">
                  <c:v>11.496682102190729</c:v>
                </c:pt>
                <c:pt idx="51">
                  <c:v>11.496682102190729</c:v>
                </c:pt>
                <c:pt idx="52">
                  <c:v>11.496682102190729</c:v>
                </c:pt>
                <c:pt idx="53">
                  <c:v>11.496682102190729</c:v>
                </c:pt>
                <c:pt idx="54">
                  <c:v>11.496682102190729</c:v>
                </c:pt>
                <c:pt idx="55">
                  <c:v>11.496682102190729</c:v>
                </c:pt>
                <c:pt idx="56">
                  <c:v>11.496682102190729</c:v>
                </c:pt>
                <c:pt idx="57">
                  <c:v>11.496682102190729</c:v>
                </c:pt>
                <c:pt idx="58">
                  <c:v>11.496682102190729</c:v>
                </c:pt>
                <c:pt idx="59">
                  <c:v>11.496682102190729</c:v>
                </c:pt>
                <c:pt idx="60">
                  <c:v>11.496682102190729</c:v>
                </c:pt>
                <c:pt idx="61">
                  <c:v>11.496682102190729</c:v>
                </c:pt>
                <c:pt idx="62">
                  <c:v>11.496682102190729</c:v>
                </c:pt>
                <c:pt idx="63">
                  <c:v>11.496682102190729</c:v>
                </c:pt>
                <c:pt idx="64">
                  <c:v>11.496682102190729</c:v>
                </c:pt>
                <c:pt idx="65">
                  <c:v>11.496682102190729</c:v>
                </c:pt>
                <c:pt idx="66">
                  <c:v>11.496682102190729</c:v>
                </c:pt>
                <c:pt idx="67">
                  <c:v>11.496682102190729</c:v>
                </c:pt>
                <c:pt idx="68">
                  <c:v>11.496682102190729</c:v>
                </c:pt>
                <c:pt idx="69">
                  <c:v>11.496682102190729</c:v>
                </c:pt>
                <c:pt idx="70">
                  <c:v>11.496682102190729</c:v>
                </c:pt>
                <c:pt idx="71">
                  <c:v>11.496682102190729</c:v>
                </c:pt>
                <c:pt idx="72">
                  <c:v>11.496682102190729</c:v>
                </c:pt>
                <c:pt idx="73">
                  <c:v>11.496682102190729</c:v>
                </c:pt>
                <c:pt idx="74">
                  <c:v>11.496682102190729</c:v>
                </c:pt>
                <c:pt idx="75">
                  <c:v>11.496682102190729</c:v>
                </c:pt>
                <c:pt idx="76">
                  <c:v>11.496682102190729</c:v>
                </c:pt>
                <c:pt idx="77">
                  <c:v>11.496682102190729</c:v>
                </c:pt>
                <c:pt idx="78">
                  <c:v>11.496682102190729</c:v>
                </c:pt>
                <c:pt idx="79">
                  <c:v>11.496682102190729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models'!$F$2:$F$81</c:f>
              <c:numCache>
                <c:formatCode>General</c:formatCode>
                <c:ptCount val="80"/>
                <c:pt idx="0">
                  <c:v>4295.5067949999993</c:v>
                </c:pt>
                <c:pt idx="1">
                  <c:v>4291.0257099999999</c:v>
                </c:pt>
                <c:pt idx="2">
                  <c:v>4294.9742699999997</c:v>
                </c:pt>
                <c:pt idx="3">
                  <c:v>4299.5232749999996</c:v>
                </c:pt>
                <c:pt idx="4">
                  <c:v>4301.4124949999996</c:v>
                </c:pt>
                <c:pt idx="5">
                  <c:v>4297.6527100000003</c:v>
                </c:pt>
                <c:pt idx="6">
                  <c:v>4297.5129050000005</c:v>
                </c:pt>
                <c:pt idx="7">
                  <c:v>4299.5496000000003</c:v>
                </c:pt>
                <c:pt idx="8">
                  <c:v>4290.4205000000002</c:v>
                </c:pt>
                <c:pt idx="9">
                  <c:v>2338.8896599999998</c:v>
                </c:pt>
                <c:pt idx="10">
                  <c:v>2340.6548250000001</c:v>
                </c:pt>
                <c:pt idx="11">
                  <c:v>2353.8650250000001</c:v>
                </c:pt>
                <c:pt idx="12">
                  <c:v>2349.4758400000001</c:v>
                </c:pt>
                <c:pt idx="13">
                  <c:v>2345.6252949999998</c:v>
                </c:pt>
                <c:pt idx="14">
                  <c:v>2355.5940950000004</c:v>
                </c:pt>
                <c:pt idx="15">
                  <c:v>1792.1918800000001</c:v>
                </c:pt>
                <c:pt idx="16">
                  <c:v>1802.839555</c:v>
                </c:pt>
                <c:pt idx="17">
                  <c:v>1795.5136</c:v>
                </c:pt>
                <c:pt idx="18">
                  <c:v>1793.6279</c:v>
                </c:pt>
                <c:pt idx="19">
                  <c:v>1791.2110499999999</c:v>
                </c:pt>
                <c:pt idx="20">
                  <c:v>1794.05015</c:v>
                </c:pt>
                <c:pt idx="21">
                  <c:v>1795.328935</c:v>
                </c:pt>
                <c:pt idx="22">
                  <c:v>4040.8572650000006</c:v>
                </c:pt>
                <c:pt idx="23">
                  <c:v>4047.4310949999999</c:v>
                </c:pt>
                <c:pt idx="24">
                  <c:v>4041.3558950000001</c:v>
                </c:pt>
                <c:pt idx="25">
                  <c:v>4038.2228450000002</c:v>
                </c:pt>
                <c:pt idx="26">
                  <c:v>4027.636305</c:v>
                </c:pt>
                <c:pt idx="27">
                  <c:v>4027.9405150000002</c:v>
                </c:pt>
                <c:pt idx="28">
                  <c:v>4033.1043549999999</c:v>
                </c:pt>
                <c:pt idx="29">
                  <c:v>3014.8280249999998</c:v>
                </c:pt>
                <c:pt idx="30">
                  <c:v>3017.1058000000003</c:v>
                </c:pt>
                <c:pt idx="31">
                  <c:v>3020.2203850000001</c:v>
                </c:pt>
                <c:pt idx="32">
                  <c:v>3013.6845750000002</c:v>
                </c:pt>
                <c:pt idx="33">
                  <c:v>3015.6667500000003</c:v>
                </c:pt>
                <c:pt idx="34">
                  <c:v>3015.324775</c:v>
                </c:pt>
                <c:pt idx="35">
                  <c:v>3015.4911199999997</c:v>
                </c:pt>
                <c:pt idx="36">
                  <c:v>3014.75162</c:v>
                </c:pt>
                <c:pt idx="37">
                  <c:v>2951.7556549999999</c:v>
                </c:pt>
                <c:pt idx="38">
                  <c:v>2946.4034449999999</c:v>
                </c:pt>
                <c:pt idx="39">
                  <c:v>2951.0241350000001</c:v>
                </c:pt>
                <c:pt idx="40">
                  <c:v>2954.8656000000001</c:v>
                </c:pt>
                <c:pt idx="41">
                  <c:v>2943.3993350000001</c:v>
                </c:pt>
                <c:pt idx="42">
                  <c:v>2942.744925</c:v>
                </c:pt>
                <c:pt idx="43">
                  <c:v>2954.6993400000001</c:v>
                </c:pt>
                <c:pt idx="44">
                  <c:v>2952.1391450000001</c:v>
                </c:pt>
                <c:pt idx="45">
                  <c:v>2948.3492300000003</c:v>
                </c:pt>
                <c:pt idx="46">
                  <c:v>2620.963855</c:v>
                </c:pt>
                <c:pt idx="47">
                  <c:v>2630.912245</c:v>
                </c:pt>
                <c:pt idx="48">
                  <c:v>2628.490675</c:v>
                </c:pt>
                <c:pt idx="49">
                  <c:v>2621.1024299999999</c:v>
                </c:pt>
                <c:pt idx="50">
                  <c:v>2620.9402900000005</c:v>
                </c:pt>
                <c:pt idx="51">
                  <c:v>2625.1466</c:v>
                </c:pt>
                <c:pt idx="52">
                  <c:v>2625.96848</c:v>
                </c:pt>
                <c:pt idx="53">
                  <c:v>2623.4423900000002</c:v>
                </c:pt>
                <c:pt idx="54">
                  <c:v>2623.835955</c:v>
                </c:pt>
                <c:pt idx="55">
                  <c:v>1336.9779349999999</c:v>
                </c:pt>
                <c:pt idx="56">
                  <c:v>1336.7246600000001</c:v>
                </c:pt>
                <c:pt idx="57">
                  <c:v>1339.233115</c:v>
                </c:pt>
                <c:pt idx="58">
                  <c:v>1338.9444450000001</c:v>
                </c:pt>
                <c:pt idx="59">
                  <c:v>1338.940325</c:v>
                </c:pt>
                <c:pt idx="60">
                  <c:v>1338.9432400000001</c:v>
                </c:pt>
                <c:pt idx="61">
                  <c:v>1340.6313</c:v>
                </c:pt>
                <c:pt idx="62">
                  <c:v>1341.3043849999999</c:v>
                </c:pt>
                <c:pt idx="63">
                  <c:v>1339.2152000000001</c:v>
                </c:pt>
                <c:pt idx="64">
                  <c:v>1542.223295</c:v>
                </c:pt>
                <c:pt idx="65">
                  <c:v>1543.936565</c:v>
                </c:pt>
                <c:pt idx="66">
                  <c:v>1543.5388700000001</c:v>
                </c:pt>
                <c:pt idx="67">
                  <c:v>1542.4370400000003</c:v>
                </c:pt>
                <c:pt idx="68">
                  <c:v>1541.8381549999999</c:v>
                </c:pt>
                <c:pt idx="69">
                  <c:v>1542.4448299999999</c:v>
                </c:pt>
                <c:pt idx="70">
                  <c:v>1541.4264050000002</c:v>
                </c:pt>
                <c:pt idx="71">
                  <c:v>1538.8890900000001</c:v>
                </c:pt>
                <c:pt idx="72">
                  <c:v>877.17497000000003</c:v>
                </c:pt>
                <c:pt idx="73">
                  <c:v>878.68588499999998</c:v>
                </c:pt>
                <c:pt idx="74">
                  <c:v>879.8442050000001</c:v>
                </c:pt>
                <c:pt idx="75">
                  <c:v>875.06624499999998</c:v>
                </c:pt>
                <c:pt idx="76">
                  <c:v>876.31509500000004</c:v>
                </c:pt>
                <c:pt idx="77">
                  <c:v>880.22646500000008</c:v>
                </c:pt>
                <c:pt idx="78">
                  <c:v>879.46715000000006</c:v>
                </c:pt>
                <c:pt idx="79">
                  <c:v>878.2680150000001</c:v>
                </c:pt>
              </c:numCache>
            </c:numRef>
          </c:xVal>
          <c:yVal>
            <c:numRef>
              <c:f>' 10 models'!$H$2:$H$81</c:f>
              <c:numCache>
                <c:formatCode>General</c:formatCode>
                <c:ptCount val="80"/>
                <c:pt idx="0">
                  <c:v>49.306885897809295</c:v>
                </c:pt>
                <c:pt idx="1">
                  <c:v>49.306885897809295</c:v>
                </c:pt>
                <c:pt idx="2">
                  <c:v>49.306885897809295</c:v>
                </c:pt>
                <c:pt idx="3">
                  <c:v>49.306885897809295</c:v>
                </c:pt>
                <c:pt idx="4">
                  <c:v>49.306885897809295</c:v>
                </c:pt>
                <c:pt idx="5">
                  <c:v>49.306885897809295</c:v>
                </c:pt>
                <c:pt idx="6">
                  <c:v>49.306885897809295</c:v>
                </c:pt>
                <c:pt idx="7">
                  <c:v>49.306885897809295</c:v>
                </c:pt>
                <c:pt idx="8">
                  <c:v>49.306885897809295</c:v>
                </c:pt>
                <c:pt idx="9">
                  <c:v>49.306885897809295</c:v>
                </c:pt>
                <c:pt idx="10">
                  <c:v>49.306885897809295</c:v>
                </c:pt>
                <c:pt idx="11">
                  <c:v>49.306885897809295</c:v>
                </c:pt>
                <c:pt idx="12">
                  <c:v>49.306885897809295</c:v>
                </c:pt>
                <c:pt idx="13">
                  <c:v>49.306885897809295</c:v>
                </c:pt>
                <c:pt idx="14">
                  <c:v>49.306885897809295</c:v>
                </c:pt>
                <c:pt idx="15">
                  <c:v>49.306885897809295</c:v>
                </c:pt>
                <c:pt idx="16">
                  <c:v>49.306885897809295</c:v>
                </c:pt>
                <c:pt idx="17">
                  <c:v>49.306885897809295</c:v>
                </c:pt>
                <c:pt idx="18">
                  <c:v>49.306885897809295</c:v>
                </c:pt>
                <c:pt idx="19">
                  <c:v>49.306885897809295</c:v>
                </c:pt>
                <c:pt idx="20">
                  <c:v>49.306885897809295</c:v>
                </c:pt>
                <c:pt idx="21">
                  <c:v>49.306885897809295</c:v>
                </c:pt>
                <c:pt idx="22">
                  <c:v>49.306885897809295</c:v>
                </c:pt>
                <c:pt idx="23">
                  <c:v>49.306885897809295</c:v>
                </c:pt>
                <c:pt idx="24">
                  <c:v>49.306885897809295</c:v>
                </c:pt>
                <c:pt idx="25">
                  <c:v>49.306885897809295</c:v>
                </c:pt>
                <c:pt idx="26">
                  <c:v>49.306885897809295</c:v>
                </c:pt>
                <c:pt idx="27">
                  <c:v>49.306885897809295</c:v>
                </c:pt>
                <c:pt idx="28">
                  <c:v>49.306885897809295</c:v>
                </c:pt>
                <c:pt idx="29">
                  <c:v>49.306885897809295</c:v>
                </c:pt>
                <c:pt idx="30">
                  <c:v>49.306885897809295</c:v>
                </c:pt>
                <c:pt idx="31">
                  <c:v>49.306885897809295</c:v>
                </c:pt>
                <c:pt idx="32">
                  <c:v>49.306885897809295</c:v>
                </c:pt>
                <c:pt idx="33">
                  <c:v>49.306885897809295</c:v>
                </c:pt>
                <c:pt idx="34">
                  <c:v>49.306885897809295</c:v>
                </c:pt>
                <c:pt idx="35">
                  <c:v>49.306885897809295</c:v>
                </c:pt>
                <c:pt idx="36">
                  <c:v>49.306885897809295</c:v>
                </c:pt>
                <c:pt idx="37">
                  <c:v>49.306885897809295</c:v>
                </c:pt>
                <c:pt idx="38">
                  <c:v>49.306885897809295</c:v>
                </c:pt>
                <c:pt idx="39">
                  <c:v>49.306885897809295</c:v>
                </c:pt>
                <c:pt idx="40">
                  <c:v>49.306885897809295</c:v>
                </c:pt>
                <c:pt idx="41">
                  <c:v>49.306885897809295</c:v>
                </c:pt>
                <c:pt idx="42">
                  <c:v>49.306885897809295</c:v>
                </c:pt>
                <c:pt idx="43">
                  <c:v>49.306885897809295</c:v>
                </c:pt>
                <c:pt idx="44">
                  <c:v>49.306885897809295</c:v>
                </c:pt>
                <c:pt idx="45">
                  <c:v>49.306885897809295</c:v>
                </c:pt>
                <c:pt idx="46">
                  <c:v>49.306885897809295</c:v>
                </c:pt>
                <c:pt idx="47">
                  <c:v>49.306885897809295</c:v>
                </c:pt>
                <c:pt idx="48">
                  <c:v>49.306885897809295</c:v>
                </c:pt>
                <c:pt idx="49">
                  <c:v>49.306885897809295</c:v>
                </c:pt>
                <c:pt idx="50">
                  <c:v>49.306885897809295</c:v>
                </c:pt>
                <c:pt idx="51">
                  <c:v>49.306885897809295</c:v>
                </c:pt>
                <c:pt idx="52">
                  <c:v>49.306885897809295</c:v>
                </c:pt>
                <c:pt idx="53">
                  <c:v>49.306885897809295</c:v>
                </c:pt>
                <c:pt idx="54">
                  <c:v>49.306885897809295</c:v>
                </c:pt>
                <c:pt idx="55">
                  <c:v>49.306885897809295</c:v>
                </c:pt>
                <c:pt idx="56">
                  <c:v>49.306885897809295</c:v>
                </c:pt>
                <c:pt idx="57">
                  <c:v>49.306885897809295</c:v>
                </c:pt>
                <c:pt idx="58">
                  <c:v>49.306885897809295</c:v>
                </c:pt>
                <c:pt idx="59">
                  <c:v>49.306885897809295</c:v>
                </c:pt>
                <c:pt idx="60">
                  <c:v>49.306885897809295</c:v>
                </c:pt>
                <c:pt idx="61">
                  <c:v>49.306885897809295</c:v>
                </c:pt>
                <c:pt idx="62">
                  <c:v>49.306885897809295</c:v>
                </c:pt>
                <c:pt idx="63">
                  <c:v>49.306885897809295</c:v>
                </c:pt>
                <c:pt idx="64">
                  <c:v>49.306885897809295</c:v>
                </c:pt>
                <c:pt idx="65">
                  <c:v>49.306885897809295</c:v>
                </c:pt>
                <c:pt idx="66">
                  <c:v>49.306885897809295</c:v>
                </c:pt>
                <c:pt idx="67">
                  <c:v>49.306885897809295</c:v>
                </c:pt>
                <c:pt idx="68">
                  <c:v>49.306885897809295</c:v>
                </c:pt>
                <c:pt idx="69">
                  <c:v>49.306885897809295</c:v>
                </c:pt>
                <c:pt idx="70">
                  <c:v>49.306885897809295</c:v>
                </c:pt>
                <c:pt idx="71">
                  <c:v>49.306885897809295</c:v>
                </c:pt>
                <c:pt idx="72">
                  <c:v>49.306885897809295</c:v>
                </c:pt>
                <c:pt idx="73">
                  <c:v>49.306885897809295</c:v>
                </c:pt>
                <c:pt idx="74">
                  <c:v>49.306885897809295</c:v>
                </c:pt>
                <c:pt idx="75">
                  <c:v>49.306885897809295</c:v>
                </c:pt>
                <c:pt idx="76">
                  <c:v>49.306885897809295</c:v>
                </c:pt>
                <c:pt idx="77">
                  <c:v>49.306885897809295</c:v>
                </c:pt>
                <c:pt idx="78">
                  <c:v>49.306885897809295</c:v>
                </c:pt>
                <c:pt idx="79">
                  <c:v>49.306885897809295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models'!$F$2:$F$81</c:f>
              <c:numCache>
                <c:formatCode>General</c:formatCode>
                <c:ptCount val="80"/>
                <c:pt idx="0">
                  <c:v>4295.5067949999993</c:v>
                </c:pt>
                <c:pt idx="1">
                  <c:v>4291.0257099999999</c:v>
                </c:pt>
                <c:pt idx="2">
                  <c:v>4294.9742699999997</c:v>
                </c:pt>
                <c:pt idx="3">
                  <c:v>4299.5232749999996</c:v>
                </c:pt>
                <c:pt idx="4">
                  <c:v>4301.4124949999996</c:v>
                </c:pt>
                <c:pt idx="5">
                  <c:v>4297.6527100000003</c:v>
                </c:pt>
                <c:pt idx="6">
                  <c:v>4297.5129050000005</c:v>
                </c:pt>
                <c:pt idx="7">
                  <c:v>4299.5496000000003</c:v>
                </c:pt>
                <c:pt idx="8">
                  <c:v>4290.4205000000002</c:v>
                </c:pt>
                <c:pt idx="9">
                  <c:v>2338.8896599999998</c:v>
                </c:pt>
                <c:pt idx="10">
                  <c:v>2340.6548250000001</c:v>
                </c:pt>
                <c:pt idx="11">
                  <c:v>2353.8650250000001</c:v>
                </c:pt>
                <c:pt idx="12">
                  <c:v>2349.4758400000001</c:v>
                </c:pt>
                <c:pt idx="13">
                  <c:v>2345.6252949999998</c:v>
                </c:pt>
                <c:pt idx="14">
                  <c:v>2355.5940950000004</c:v>
                </c:pt>
                <c:pt idx="15">
                  <c:v>1792.1918800000001</c:v>
                </c:pt>
                <c:pt idx="16">
                  <c:v>1802.839555</c:v>
                </c:pt>
                <c:pt idx="17">
                  <c:v>1795.5136</c:v>
                </c:pt>
                <c:pt idx="18">
                  <c:v>1793.6279</c:v>
                </c:pt>
                <c:pt idx="19">
                  <c:v>1791.2110499999999</c:v>
                </c:pt>
                <c:pt idx="20">
                  <c:v>1794.05015</c:v>
                </c:pt>
                <c:pt idx="21">
                  <c:v>1795.328935</c:v>
                </c:pt>
                <c:pt idx="22">
                  <c:v>4040.8572650000006</c:v>
                </c:pt>
                <c:pt idx="23">
                  <c:v>4047.4310949999999</c:v>
                </c:pt>
                <c:pt idx="24">
                  <c:v>4041.3558950000001</c:v>
                </c:pt>
                <c:pt idx="25">
                  <c:v>4038.2228450000002</c:v>
                </c:pt>
                <c:pt idx="26">
                  <c:v>4027.636305</c:v>
                </c:pt>
                <c:pt idx="27">
                  <c:v>4027.9405150000002</c:v>
                </c:pt>
                <c:pt idx="28">
                  <c:v>4033.1043549999999</c:v>
                </c:pt>
                <c:pt idx="29">
                  <c:v>3014.8280249999998</c:v>
                </c:pt>
                <c:pt idx="30">
                  <c:v>3017.1058000000003</c:v>
                </c:pt>
                <c:pt idx="31">
                  <c:v>3020.2203850000001</c:v>
                </c:pt>
                <c:pt idx="32">
                  <c:v>3013.6845750000002</c:v>
                </c:pt>
                <c:pt idx="33">
                  <c:v>3015.6667500000003</c:v>
                </c:pt>
                <c:pt idx="34">
                  <c:v>3015.324775</c:v>
                </c:pt>
                <c:pt idx="35">
                  <c:v>3015.4911199999997</c:v>
                </c:pt>
                <c:pt idx="36">
                  <c:v>3014.75162</c:v>
                </c:pt>
                <c:pt idx="37">
                  <c:v>2951.7556549999999</c:v>
                </c:pt>
                <c:pt idx="38">
                  <c:v>2946.4034449999999</c:v>
                </c:pt>
                <c:pt idx="39">
                  <c:v>2951.0241350000001</c:v>
                </c:pt>
                <c:pt idx="40">
                  <c:v>2954.8656000000001</c:v>
                </c:pt>
                <c:pt idx="41">
                  <c:v>2943.3993350000001</c:v>
                </c:pt>
                <c:pt idx="42">
                  <c:v>2942.744925</c:v>
                </c:pt>
                <c:pt idx="43">
                  <c:v>2954.6993400000001</c:v>
                </c:pt>
                <c:pt idx="44">
                  <c:v>2952.1391450000001</c:v>
                </c:pt>
                <c:pt idx="45">
                  <c:v>2948.3492300000003</c:v>
                </c:pt>
                <c:pt idx="46">
                  <c:v>2620.963855</c:v>
                </c:pt>
                <c:pt idx="47">
                  <c:v>2630.912245</c:v>
                </c:pt>
                <c:pt idx="48">
                  <c:v>2628.490675</c:v>
                </c:pt>
                <c:pt idx="49">
                  <c:v>2621.1024299999999</c:v>
                </c:pt>
                <c:pt idx="50">
                  <c:v>2620.9402900000005</c:v>
                </c:pt>
                <c:pt idx="51">
                  <c:v>2625.1466</c:v>
                </c:pt>
                <c:pt idx="52">
                  <c:v>2625.96848</c:v>
                </c:pt>
                <c:pt idx="53">
                  <c:v>2623.4423900000002</c:v>
                </c:pt>
                <c:pt idx="54">
                  <c:v>2623.835955</c:v>
                </c:pt>
                <c:pt idx="55">
                  <c:v>1336.9779349999999</c:v>
                </c:pt>
                <c:pt idx="56">
                  <c:v>1336.7246600000001</c:v>
                </c:pt>
                <c:pt idx="57">
                  <c:v>1339.233115</c:v>
                </c:pt>
                <c:pt idx="58">
                  <c:v>1338.9444450000001</c:v>
                </c:pt>
                <c:pt idx="59">
                  <c:v>1338.940325</c:v>
                </c:pt>
                <c:pt idx="60">
                  <c:v>1338.9432400000001</c:v>
                </c:pt>
                <c:pt idx="61">
                  <c:v>1340.6313</c:v>
                </c:pt>
                <c:pt idx="62">
                  <c:v>1341.3043849999999</c:v>
                </c:pt>
                <c:pt idx="63">
                  <c:v>1339.2152000000001</c:v>
                </c:pt>
                <c:pt idx="64">
                  <c:v>1542.223295</c:v>
                </c:pt>
                <c:pt idx="65">
                  <c:v>1543.936565</c:v>
                </c:pt>
                <c:pt idx="66">
                  <c:v>1543.5388700000001</c:v>
                </c:pt>
                <c:pt idx="67">
                  <c:v>1542.4370400000003</c:v>
                </c:pt>
                <c:pt idx="68">
                  <c:v>1541.8381549999999</c:v>
                </c:pt>
                <c:pt idx="69">
                  <c:v>1542.4448299999999</c:v>
                </c:pt>
                <c:pt idx="70">
                  <c:v>1541.4264050000002</c:v>
                </c:pt>
                <c:pt idx="71">
                  <c:v>1538.8890900000001</c:v>
                </c:pt>
                <c:pt idx="72">
                  <c:v>877.17497000000003</c:v>
                </c:pt>
                <c:pt idx="73">
                  <c:v>878.68588499999998</c:v>
                </c:pt>
                <c:pt idx="74">
                  <c:v>879.8442050000001</c:v>
                </c:pt>
                <c:pt idx="75">
                  <c:v>875.06624499999998</c:v>
                </c:pt>
                <c:pt idx="76">
                  <c:v>876.31509500000004</c:v>
                </c:pt>
                <c:pt idx="77">
                  <c:v>880.22646500000008</c:v>
                </c:pt>
                <c:pt idx="78">
                  <c:v>879.46715000000006</c:v>
                </c:pt>
                <c:pt idx="79">
                  <c:v>878.2680150000001</c:v>
                </c:pt>
              </c:numCache>
            </c:numRef>
          </c:xVal>
          <c:yVal>
            <c:numRef>
              <c:f>' 10 models'!$I$2:$I$81</c:f>
              <c:numCache>
                <c:formatCode>General</c:formatCode>
                <c:ptCount val="80"/>
                <c:pt idx="0">
                  <c:v>30.40178400000001</c:v>
                </c:pt>
                <c:pt idx="1">
                  <c:v>30.40178400000001</c:v>
                </c:pt>
                <c:pt idx="2">
                  <c:v>30.40178400000001</c:v>
                </c:pt>
                <c:pt idx="3">
                  <c:v>30.40178400000001</c:v>
                </c:pt>
                <c:pt idx="4">
                  <c:v>30.40178400000001</c:v>
                </c:pt>
                <c:pt idx="5">
                  <c:v>30.40178400000001</c:v>
                </c:pt>
                <c:pt idx="6">
                  <c:v>30.40178400000001</c:v>
                </c:pt>
                <c:pt idx="7">
                  <c:v>30.40178400000001</c:v>
                </c:pt>
                <c:pt idx="8">
                  <c:v>30.40178400000001</c:v>
                </c:pt>
                <c:pt idx="9">
                  <c:v>30.40178400000001</c:v>
                </c:pt>
                <c:pt idx="10">
                  <c:v>30.40178400000001</c:v>
                </c:pt>
                <c:pt idx="11">
                  <c:v>30.40178400000001</c:v>
                </c:pt>
                <c:pt idx="12">
                  <c:v>30.40178400000001</c:v>
                </c:pt>
                <c:pt idx="13">
                  <c:v>30.40178400000001</c:v>
                </c:pt>
                <c:pt idx="14">
                  <c:v>30.40178400000001</c:v>
                </c:pt>
                <c:pt idx="15">
                  <c:v>30.40178400000001</c:v>
                </c:pt>
                <c:pt idx="16">
                  <c:v>30.40178400000001</c:v>
                </c:pt>
                <c:pt idx="17">
                  <c:v>30.40178400000001</c:v>
                </c:pt>
                <c:pt idx="18">
                  <c:v>30.40178400000001</c:v>
                </c:pt>
                <c:pt idx="19">
                  <c:v>30.40178400000001</c:v>
                </c:pt>
                <c:pt idx="20">
                  <c:v>30.40178400000001</c:v>
                </c:pt>
                <c:pt idx="21">
                  <c:v>30.40178400000001</c:v>
                </c:pt>
                <c:pt idx="22">
                  <c:v>30.40178400000001</c:v>
                </c:pt>
                <c:pt idx="23">
                  <c:v>30.40178400000001</c:v>
                </c:pt>
                <c:pt idx="24">
                  <c:v>30.40178400000001</c:v>
                </c:pt>
                <c:pt idx="25">
                  <c:v>30.40178400000001</c:v>
                </c:pt>
                <c:pt idx="26">
                  <c:v>30.40178400000001</c:v>
                </c:pt>
                <c:pt idx="27">
                  <c:v>30.40178400000001</c:v>
                </c:pt>
                <c:pt idx="28">
                  <c:v>30.40178400000001</c:v>
                </c:pt>
                <c:pt idx="29">
                  <c:v>30.40178400000001</c:v>
                </c:pt>
                <c:pt idx="30">
                  <c:v>30.40178400000001</c:v>
                </c:pt>
                <c:pt idx="31">
                  <c:v>30.40178400000001</c:v>
                </c:pt>
                <c:pt idx="32">
                  <c:v>30.40178400000001</c:v>
                </c:pt>
                <c:pt idx="33">
                  <c:v>30.40178400000001</c:v>
                </c:pt>
                <c:pt idx="34">
                  <c:v>30.40178400000001</c:v>
                </c:pt>
                <c:pt idx="35">
                  <c:v>30.40178400000001</c:v>
                </c:pt>
                <c:pt idx="36">
                  <c:v>30.40178400000001</c:v>
                </c:pt>
                <c:pt idx="37">
                  <c:v>30.40178400000001</c:v>
                </c:pt>
                <c:pt idx="38">
                  <c:v>30.40178400000001</c:v>
                </c:pt>
                <c:pt idx="39">
                  <c:v>30.40178400000001</c:v>
                </c:pt>
                <c:pt idx="40">
                  <c:v>30.40178400000001</c:v>
                </c:pt>
                <c:pt idx="41">
                  <c:v>30.40178400000001</c:v>
                </c:pt>
                <c:pt idx="42">
                  <c:v>30.40178400000001</c:v>
                </c:pt>
                <c:pt idx="43">
                  <c:v>30.40178400000001</c:v>
                </c:pt>
                <c:pt idx="44">
                  <c:v>30.40178400000001</c:v>
                </c:pt>
                <c:pt idx="45">
                  <c:v>30.40178400000001</c:v>
                </c:pt>
                <c:pt idx="46">
                  <c:v>30.40178400000001</c:v>
                </c:pt>
                <c:pt idx="47">
                  <c:v>30.40178400000001</c:v>
                </c:pt>
                <c:pt idx="48">
                  <c:v>30.40178400000001</c:v>
                </c:pt>
                <c:pt idx="49">
                  <c:v>30.40178400000001</c:v>
                </c:pt>
                <c:pt idx="50">
                  <c:v>30.40178400000001</c:v>
                </c:pt>
                <c:pt idx="51">
                  <c:v>30.40178400000001</c:v>
                </c:pt>
                <c:pt idx="52">
                  <c:v>30.40178400000001</c:v>
                </c:pt>
                <c:pt idx="53">
                  <c:v>30.40178400000001</c:v>
                </c:pt>
                <c:pt idx="54">
                  <c:v>30.40178400000001</c:v>
                </c:pt>
                <c:pt idx="55">
                  <c:v>30.40178400000001</c:v>
                </c:pt>
                <c:pt idx="56">
                  <c:v>30.40178400000001</c:v>
                </c:pt>
                <c:pt idx="57">
                  <c:v>30.40178400000001</c:v>
                </c:pt>
                <c:pt idx="58">
                  <c:v>30.40178400000001</c:v>
                </c:pt>
                <c:pt idx="59">
                  <c:v>30.40178400000001</c:v>
                </c:pt>
                <c:pt idx="60">
                  <c:v>30.40178400000001</c:v>
                </c:pt>
                <c:pt idx="61">
                  <c:v>30.40178400000001</c:v>
                </c:pt>
                <c:pt idx="62">
                  <c:v>30.40178400000001</c:v>
                </c:pt>
                <c:pt idx="63">
                  <c:v>30.40178400000001</c:v>
                </c:pt>
                <c:pt idx="64">
                  <c:v>30.40178400000001</c:v>
                </c:pt>
                <c:pt idx="65">
                  <c:v>30.40178400000001</c:v>
                </c:pt>
                <c:pt idx="66">
                  <c:v>30.40178400000001</c:v>
                </c:pt>
                <c:pt idx="67">
                  <c:v>30.40178400000001</c:v>
                </c:pt>
                <c:pt idx="68">
                  <c:v>30.40178400000001</c:v>
                </c:pt>
                <c:pt idx="69">
                  <c:v>30.40178400000001</c:v>
                </c:pt>
                <c:pt idx="70">
                  <c:v>30.40178400000001</c:v>
                </c:pt>
                <c:pt idx="71">
                  <c:v>30.40178400000001</c:v>
                </c:pt>
                <c:pt idx="72">
                  <c:v>30.40178400000001</c:v>
                </c:pt>
                <c:pt idx="73">
                  <c:v>30.40178400000001</c:v>
                </c:pt>
                <c:pt idx="74">
                  <c:v>30.40178400000001</c:v>
                </c:pt>
                <c:pt idx="75">
                  <c:v>30.40178400000001</c:v>
                </c:pt>
                <c:pt idx="76">
                  <c:v>30.40178400000001</c:v>
                </c:pt>
                <c:pt idx="77">
                  <c:v>30.40178400000001</c:v>
                </c:pt>
                <c:pt idx="78">
                  <c:v>30.40178400000001</c:v>
                </c:pt>
                <c:pt idx="79">
                  <c:v>30.40178400000001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2036904"/>
        <c:axId val="242037296"/>
      </c:scatterChart>
      <c:valAx>
        <c:axId val="242036904"/>
        <c:scaling>
          <c:orientation val="minMax"/>
          <c:max val="5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42037296"/>
        <c:crosses val="autoZero"/>
        <c:crossBetween val="midCat"/>
        <c:majorUnit val="1500"/>
      </c:valAx>
      <c:valAx>
        <c:axId val="242037296"/>
        <c:scaling>
          <c:orientation val="minMax"/>
          <c:max val="6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42036904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084753646217016"/>
          <c:y val="7.2031714187607274E-2"/>
          <c:w val="0.64685058869968148"/>
          <c:h val="0.7444557747358993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tx1">
                  <a:lumMod val="95000"/>
                  <a:lumOff val="5000"/>
                </a:schemeClr>
              </a:solidFill>
              <a:ln w="9525">
                <a:solidFill>
                  <a:schemeClr val="tx1">
                    <a:lumMod val="95000"/>
                    <a:lumOff val="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 5 models TF'!$R$12:$R$16</c:f>
                <c:numCache>
                  <c:formatCode>General</c:formatCode>
                  <c:ptCount val="5"/>
                  <c:pt idx="0">
                    <c:v>0.15193106623087566</c:v>
                  </c:pt>
                  <c:pt idx="1">
                    <c:v>0.43259060576291658</c:v>
                  </c:pt>
                  <c:pt idx="2">
                    <c:v>0.29217822803362653</c:v>
                  </c:pt>
                  <c:pt idx="3">
                    <c:v>0.22364189376613944</c:v>
                  </c:pt>
                  <c:pt idx="4">
                    <c:v>0.27225604690535932</c:v>
                  </c:pt>
                </c:numCache>
              </c:numRef>
            </c:plus>
            <c:minus>
              <c:numRef>
                <c:f>' 5 models TF'!$R$12:$R$16</c:f>
                <c:numCache>
                  <c:formatCode>General</c:formatCode>
                  <c:ptCount val="5"/>
                  <c:pt idx="0">
                    <c:v>0.15193106623087566</c:v>
                  </c:pt>
                  <c:pt idx="1">
                    <c:v>0.43259060576291658</c:v>
                  </c:pt>
                  <c:pt idx="2">
                    <c:v>0.29217822803362653</c:v>
                  </c:pt>
                  <c:pt idx="3">
                    <c:v>0.22364189376613944</c:v>
                  </c:pt>
                  <c:pt idx="4">
                    <c:v>0.27225604690535932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95000"/>
                    <a:lumOff val="5000"/>
                  </a:schemeClr>
                </a:solidFill>
                <a:round/>
              </a:ln>
              <a:effectLst/>
            </c:spPr>
          </c:errBars>
          <c:xVal>
            <c:numRef>
              <c:f>' 5 models TF'!$S$2:$S$6</c:f>
              <c:numCache>
                <c:formatCode>General</c:formatCode>
                <c:ptCount val="5"/>
                <c:pt idx="0">
                  <c:v>4277.0520466666676</c:v>
                </c:pt>
                <c:pt idx="1">
                  <c:v>2331.7762583333338</c:v>
                </c:pt>
                <c:pt idx="2">
                  <c:v>4018.6807442857144</c:v>
                </c:pt>
                <c:pt idx="3">
                  <c:v>3002.9602662500001</c:v>
                </c:pt>
                <c:pt idx="4">
                  <c:v>2930.1994211111114</c:v>
                </c:pt>
              </c:numCache>
            </c:numRef>
          </c:xVal>
          <c:yVal>
            <c:numRef>
              <c:f>' 5 models TF'!$R$2:$R$6</c:f>
              <c:numCache>
                <c:formatCode>General</c:formatCode>
                <c:ptCount val="5"/>
                <c:pt idx="0">
                  <c:v>0.90463983761541789</c:v>
                </c:pt>
                <c:pt idx="1">
                  <c:v>1.3358316874214478</c:v>
                </c:pt>
                <c:pt idx="2">
                  <c:v>0.89422943104315189</c:v>
                </c:pt>
                <c:pt idx="3">
                  <c:v>0.86084037040419892</c:v>
                </c:pt>
                <c:pt idx="4">
                  <c:v>1.3165143238418584</c:v>
                </c:pt>
              </c:numCache>
            </c:numRef>
          </c:yVal>
          <c:smooth val="0"/>
        </c:ser>
        <c:ser>
          <c:idx val="1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5 models TF'!$C$2:$C$40</c:f>
              <c:numCache>
                <c:formatCode>General</c:formatCode>
                <c:ptCount val="39"/>
                <c:pt idx="0">
                  <c:v>4278.0518899999997</c:v>
                </c:pt>
                <c:pt idx="1">
                  <c:v>4271.1749100000006</c:v>
                </c:pt>
                <c:pt idx="2">
                  <c:v>4275.3864699999995</c:v>
                </c:pt>
                <c:pt idx="3">
                  <c:v>4276.1453799999999</c:v>
                </c:pt>
                <c:pt idx="4">
                  <c:v>4276.8858899999996</c:v>
                </c:pt>
                <c:pt idx="5">
                  <c:v>4278.5234400000008</c:v>
                </c:pt>
                <c:pt idx="6">
                  <c:v>4280.5147400000005</c:v>
                </c:pt>
                <c:pt idx="7">
                  <c:v>4280.0770700000003</c:v>
                </c:pt>
                <c:pt idx="8">
                  <c:v>4276.7086300000001</c:v>
                </c:pt>
                <c:pt idx="9">
                  <c:v>2323.60527</c:v>
                </c:pt>
                <c:pt idx="10">
                  <c:v>2331.09665</c:v>
                </c:pt>
                <c:pt idx="11">
                  <c:v>2335.0181600000001</c:v>
                </c:pt>
                <c:pt idx="12">
                  <c:v>2331.2368500000002</c:v>
                </c:pt>
                <c:pt idx="13">
                  <c:v>2335.9186</c:v>
                </c:pt>
                <c:pt idx="14">
                  <c:v>2333.7820200000001</c:v>
                </c:pt>
                <c:pt idx="15">
                  <c:v>4021.1005600000003</c:v>
                </c:pt>
                <c:pt idx="16">
                  <c:v>4019.3180600000001</c:v>
                </c:pt>
                <c:pt idx="17">
                  <c:v>4019.3180600000001</c:v>
                </c:pt>
                <c:pt idx="18">
                  <c:v>4024.0617700000003</c:v>
                </c:pt>
                <c:pt idx="19">
                  <c:v>4013.5837300000003</c:v>
                </c:pt>
                <c:pt idx="20">
                  <c:v>4017.2949900000003</c:v>
                </c:pt>
                <c:pt idx="21">
                  <c:v>4016.0880400000001</c:v>
                </c:pt>
                <c:pt idx="22">
                  <c:v>3002.35709</c:v>
                </c:pt>
                <c:pt idx="23">
                  <c:v>3002.1027000000004</c:v>
                </c:pt>
                <c:pt idx="24">
                  <c:v>3000.7121299999999</c:v>
                </c:pt>
                <c:pt idx="25">
                  <c:v>3005.7166099999999</c:v>
                </c:pt>
                <c:pt idx="26">
                  <c:v>3004.6467700000003</c:v>
                </c:pt>
                <c:pt idx="27">
                  <c:v>3003.4523900000004</c:v>
                </c:pt>
                <c:pt idx="28">
                  <c:v>3003.5497999999998</c:v>
                </c:pt>
                <c:pt idx="29">
                  <c:v>3001.14464</c:v>
                </c:pt>
                <c:pt idx="30">
                  <c:v>2933.9548100000002</c:v>
                </c:pt>
                <c:pt idx="31">
                  <c:v>2928.4703599999998</c:v>
                </c:pt>
                <c:pt idx="32">
                  <c:v>2929.3171400000001</c:v>
                </c:pt>
                <c:pt idx="33">
                  <c:v>2935.2722100000001</c:v>
                </c:pt>
                <c:pt idx="34">
                  <c:v>2931.2633100000003</c:v>
                </c:pt>
                <c:pt idx="35">
                  <c:v>2927.4032499999998</c:v>
                </c:pt>
                <c:pt idx="36">
                  <c:v>2932.7660800000003</c:v>
                </c:pt>
                <c:pt idx="37">
                  <c:v>2926.7661600000001</c:v>
                </c:pt>
                <c:pt idx="38">
                  <c:v>2926.5814700000001</c:v>
                </c:pt>
              </c:numCache>
            </c:numRef>
          </c:xVal>
          <c:yVal>
            <c:numRef>
              <c:f>' 5 models TF'!$M$2:$M$40</c:f>
              <c:numCache>
                <c:formatCode>General</c:formatCode>
                <c:ptCount val="39"/>
                <c:pt idx="0">
                  <c:v>0.39200076570505815</c:v>
                </c:pt>
                <c:pt idx="1">
                  <c:v>0.39200076570505815</c:v>
                </c:pt>
                <c:pt idx="2">
                  <c:v>0.39200076570505815</c:v>
                </c:pt>
                <c:pt idx="3">
                  <c:v>0.39200076570505815</c:v>
                </c:pt>
                <c:pt idx="4">
                  <c:v>0.39200076570505815</c:v>
                </c:pt>
                <c:pt idx="5">
                  <c:v>0.39200076570505815</c:v>
                </c:pt>
                <c:pt idx="6">
                  <c:v>0.39200076570505815</c:v>
                </c:pt>
                <c:pt idx="7">
                  <c:v>0.39200076570505815</c:v>
                </c:pt>
                <c:pt idx="8">
                  <c:v>0.39200076570505815</c:v>
                </c:pt>
                <c:pt idx="9">
                  <c:v>0.39200076570505815</c:v>
                </c:pt>
                <c:pt idx="10">
                  <c:v>0.39200076570505815</c:v>
                </c:pt>
                <c:pt idx="11">
                  <c:v>0.39200076570505815</c:v>
                </c:pt>
                <c:pt idx="12">
                  <c:v>0.39200076570505815</c:v>
                </c:pt>
                <c:pt idx="13">
                  <c:v>0.39200076570505815</c:v>
                </c:pt>
                <c:pt idx="14">
                  <c:v>0.39200076570505815</c:v>
                </c:pt>
                <c:pt idx="15">
                  <c:v>0.39200076570505815</c:v>
                </c:pt>
                <c:pt idx="16">
                  <c:v>0.39200076570505815</c:v>
                </c:pt>
                <c:pt idx="17">
                  <c:v>0.39200076570505815</c:v>
                </c:pt>
                <c:pt idx="18">
                  <c:v>0.39200076570505815</c:v>
                </c:pt>
                <c:pt idx="19">
                  <c:v>0.39200076570505815</c:v>
                </c:pt>
                <c:pt idx="20">
                  <c:v>0.39200076570505815</c:v>
                </c:pt>
                <c:pt idx="21">
                  <c:v>0.39200076570505815</c:v>
                </c:pt>
                <c:pt idx="22">
                  <c:v>0.39200076570505815</c:v>
                </c:pt>
                <c:pt idx="23">
                  <c:v>0.39200076570505815</c:v>
                </c:pt>
                <c:pt idx="24">
                  <c:v>0.39200076570505815</c:v>
                </c:pt>
                <c:pt idx="25">
                  <c:v>0.39200076570505815</c:v>
                </c:pt>
                <c:pt idx="26">
                  <c:v>0.39200076570505815</c:v>
                </c:pt>
                <c:pt idx="27">
                  <c:v>0.39200076570505815</c:v>
                </c:pt>
                <c:pt idx="28">
                  <c:v>0.39200076570505815</c:v>
                </c:pt>
                <c:pt idx="29">
                  <c:v>0.39200076570505815</c:v>
                </c:pt>
                <c:pt idx="30">
                  <c:v>0.39200076570505815</c:v>
                </c:pt>
                <c:pt idx="31">
                  <c:v>0.39200076570505815</c:v>
                </c:pt>
                <c:pt idx="32">
                  <c:v>0.39200076570505815</c:v>
                </c:pt>
                <c:pt idx="33">
                  <c:v>0.39200076570505815</c:v>
                </c:pt>
                <c:pt idx="34">
                  <c:v>0.39200076570505815</c:v>
                </c:pt>
                <c:pt idx="35">
                  <c:v>0.39200076570505815</c:v>
                </c:pt>
                <c:pt idx="36">
                  <c:v>0.39200076570505815</c:v>
                </c:pt>
                <c:pt idx="37">
                  <c:v>0.39200076570505815</c:v>
                </c:pt>
                <c:pt idx="38">
                  <c:v>0.39200076570505815</c:v>
                </c:pt>
              </c:numCache>
            </c:numRef>
          </c:yVal>
          <c:smooth val="0"/>
        </c:ser>
        <c:ser>
          <c:idx val="2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5 models TF'!$C$2:$C$40</c:f>
              <c:numCache>
                <c:formatCode>General</c:formatCode>
                <c:ptCount val="39"/>
                <c:pt idx="0">
                  <c:v>4278.0518899999997</c:v>
                </c:pt>
                <c:pt idx="1">
                  <c:v>4271.1749100000006</c:v>
                </c:pt>
                <c:pt idx="2">
                  <c:v>4275.3864699999995</c:v>
                </c:pt>
                <c:pt idx="3">
                  <c:v>4276.1453799999999</c:v>
                </c:pt>
                <c:pt idx="4">
                  <c:v>4276.8858899999996</c:v>
                </c:pt>
                <c:pt idx="5">
                  <c:v>4278.5234400000008</c:v>
                </c:pt>
                <c:pt idx="6">
                  <c:v>4280.5147400000005</c:v>
                </c:pt>
                <c:pt idx="7">
                  <c:v>4280.0770700000003</c:v>
                </c:pt>
                <c:pt idx="8">
                  <c:v>4276.7086300000001</c:v>
                </c:pt>
                <c:pt idx="9">
                  <c:v>2323.60527</c:v>
                </c:pt>
                <c:pt idx="10">
                  <c:v>2331.09665</c:v>
                </c:pt>
                <c:pt idx="11">
                  <c:v>2335.0181600000001</c:v>
                </c:pt>
                <c:pt idx="12">
                  <c:v>2331.2368500000002</c:v>
                </c:pt>
                <c:pt idx="13">
                  <c:v>2335.9186</c:v>
                </c:pt>
                <c:pt idx="14">
                  <c:v>2333.7820200000001</c:v>
                </c:pt>
                <c:pt idx="15">
                  <c:v>4021.1005600000003</c:v>
                </c:pt>
                <c:pt idx="16">
                  <c:v>4019.3180600000001</c:v>
                </c:pt>
                <c:pt idx="17">
                  <c:v>4019.3180600000001</c:v>
                </c:pt>
                <c:pt idx="18">
                  <c:v>4024.0617700000003</c:v>
                </c:pt>
                <c:pt idx="19">
                  <c:v>4013.5837300000003</c:v>
                </c:pt>
                <c:pt idx="20">
                  <c:v>4017.2949900000003</c:v>
                </c:pt>
                <c:pt idx="21">
                  <c:v>4016.0880400000001</c:v>
                </c:pt>
                <c:pt idx="22">
                  <c:v>3002.35709</c:v>
                </c:pt>
                <c:pt idx="23">
                  <c:v>3002.1027000000004</c:v>
                </c:pt>
                <c:pt idx="24">
                  <c:v>3000.7121299999999</c:v>
                </c:pt>
                <c:pt idx="25">
                  <c:v>3005.7166099999999</c:v>
                </c:pt>
                <c:pt idx="26">
                  <c:v>3004.6467700000003</c:v>
                </c:pt>
                <c:pt idx="27">
                  <c:v>3003.4523900000004</c:v>
                </c:pt>
                <c:pt idx="28">
                  <c:v>3003.5497999999998</c:v>
                </c:pt>
                <c:pt idx="29">
                  <c:v>3001.14464</c:v>
                </c:pt>
                <c:pt idx="30">
                  <c:v>2933.9548100000002</c:v>
                </c:pt>
                <c:pt idx="31">
                  <c:v>2928.4703599999998</c:v>
                </c:pt>
                <c:pt idx="32">
                  <c:v>2929.3171400000001</c:v>
                </c:pt>
                <c:pt idx="33">
                  <c:v>2935.2722100000001</c:v>
                </c:pt>
                <c:pt idx="34">
                  <c:v>2931.2633100000003</c:v>
                </c:pt>
                <c:pt idx="35">
                  <c:v>2927.4032499999998</c:v>
                </c:pt>
                <c:pt idx="36">
                  <c:v>2932.7660800000003</c:v>
                </c:pt>
                <c:pt idx="37">
                  <c:v>2926.7661600000001</c:v>
                </c:pt>
                <c:pt idx="38">
                  <c:v>2926.5814700000001</c:v>
                </c:pt>
              </c:numCache>
            </c:numRef>
          </c:xVal>
          <c:yVal>
            <c:numRef>
              <c:f>' 5 models TF'!$N$2:$N$40</c:f>
              <c:numCache>
                <c:formatCode>General</c:formatCode>
                <c:ptCount val="39"/>
                <c:pt idx="0">
                  <c:v>1.7183431603554455</c:v>
                </c:pt>
                <c:pt idx="1">
                  <c:v>1.7183431603554455</c:v>
                </c:pt>
                <c:pt idx="2">
                  <c:v>1.7183431603554455</c:v>
                </c:pt>
                <c:pt idx="3">
                  <c:v>1.7183431603554455</c:v>
                </c:pt>
                <c:pt idx="4">
                  <c:v>1.7183431603554455</c:v>
                </c:pt>
                <c:pt idx="5">
                  <c:v>1.7183431603554455</c:v>
                </c:pt>
                <c:pt idx="6">
                  <c:v>1.7183431603554455</c:v>
                </c:pt>
                <c:pt idx="7">
                  <c:v>1.7183431603554455</c:v>
                </c:pt>
                <c:pt idx="8">
                  <c:v>1.7183431603554455</c:v>
                </c:pt>
                <c:pt idx="9">
                  <c:v>1.7183431603554455</c:v>
                </c:pt>
                <c:pt idx="10">
                  <c:v>1.7183431603554455</c:v>
                </c:pt>
                <c:pt idx="11">
                  <c:v>1.7183431603554455</c:v>
                </c:pt>
                <c:pt idx="12">
                  <c:v>1.7183431603554455</c:v>
                </c:pt>
                <c:pt idx="13">
                  <c:v>1.7183431603554455</c:v>
                </c:pt>
                <c:pt idx="14">
                  <c:v>1.7183431603554455</c:v>
                </c:pt>
                <c:pt idx="15">
                  <c:v>1.7183431603554455</c:v>
                </c:pt>
                <c:pt idx="16">
                  <c:v>1.7183431603554455</c:v>
                </c:pt>
                <c:pt idx="17">
                  <c:v>1.7183431603554455</c:v>
                </c:pt>
                <c:pt idx="18">
                  <c:v>1.7183431603554455</c:v>
                </c:pt>
                <c:pt idx="19">
                  <c:v>1.7183431603554455</c:v>
                </c:pt>
                <c:pt idx="20">
                  <c:v>1.7183431603554455</c:v>
                </c:pt>
                <c:pt idx="21">
                  <c:v>1.7183431603554455</c:v>
                </c:pt>
                <c:pt idx="22">
                  <c:v>1.7183431603554455</c:v>
                </c:pt>
                <c:pt idx="23">
                  <c:v>1.7183431603554455</c:v>
                </c:pt>
                <c:pt idx="24">
                  <c:v>1.7183431603554455</c:v>
                </c:pt>
                <c:pt idx="25">
                  <c:v>1.7183431603554455</c:v>
                </c:pt>
                <c:pt idx="26">
                  <c:v>1.7183431603554455</c:v>
                </c:pt>
                <c:pt idx="27">
                  <c:v>1.7183431603554455</c:v>
                </c:pt>
                <c:pt idx="28">
                  <c:v>1.7183431603554455</c:v>
                </c:pt>
                <c:pt idx="29">
                  <c:v>1.7183431603554455</c:v>
                </c:pt>
                <c:pt idx="30">
                  <c:v>1.7183431603554455</c:v>
                </c:pt>
                <c:pt idx="31">
                  <c:v>1.7183431603554455</c:v>
                </c:pt>
                <c:pt idx="32">
                  <c:v>1.7183431603554455</c:v>
                </c:pt>
                <c:pt idx="33">
                  <c:v>1.7183431603554455</c:v>
                </c:pt>
                <c:pt idx="34">
                  <c:v>1.7183431603554455</c:v>
                </c:pt>
                <c:pt idx="35">
                  <c:v>1.7183431603554455</c:v>
                </c:pt>
                <c:pt idx="36">
                  <c:v>1.7183431603554455</c:v>
                </c:pt>
                <c:pt idx="37">
                  <c:v>1.7183431603554455</c:v>
                </c:pt>
                <c:pt idx="38">
                  <c:v>1.7183431603554455</c:v>
                </c:pt>
              </c:numCache>
            </c:numRef>
          </c:yVal>
          <c:smooth val="0"/>
        </c:ser>
        <c:ser>
          <c:idx val="3"/>
          <c:order val="3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5 models TF'!$C$2:$C$40</c:f>
              <c:numCache>
                <c:formatCode>General</c:formatCode>
                <c:ptCount val="39"/>
                <c:pt idx="0">
                  <c:v>4278.0518899999997</c:v>
                </c:pt>
                <c:pt idx="1">
                  <c:v>4271.1749100000006</c:v>
                </c:pt>
                <c:pt idx="2">
                  <c:v>4275.3864699999995</c:v>
                </c:pt>
                <c:pt idx="3">
                  <c:v>4276.1453799999999</c:v>
                </c:pt>
                <c:pt idx="4">
                  <c:v>4276.8858899999996</c:v>
                </c:pt>
                <c:pt idx="5">
                  <c:v>4278.5234400000008</c:v>
                </c:pt>
                <c:pt idx="6">
                  <c:v>4280.5147400000005</c:v>
                </c:pt>
                <c:pt idx="7">
                  <c:v>4280.0770700000003</c:v>
                </c:pt>
                <c:pt idx="8">
                  <c:v>4276.7086300000001</c:v>
                </c:pt>
                <c:pt idx="9">
                  <c:v>2323.60527</c:v>
                </c:pt>
                <c:pt idx="10">
                  <c:v>2331.09665</c:v>
                </c:pt>
                <c:pt idx="11">
                  <c:v>2335.0181600000001</c:v>
                </c:pt>
                <c:pt idx="12">
                  <c:v>2331.2368500000002</c:v>
                </c:pt>
                <c:pt idx="13">
                  <c:v>2335.9186</c:v>
                </c:pt>
                <c:pt idx="14">
                  <c:v>2333.7820200000001</c:v>
                </c:pt>
                <c:pt idx="15">
                  <c:v>4021.1005600000003</c:v>
                </c:pt>
                <c:pt idx="16">
                  <c:v>4019.3180600000001</c:v>
                </c:pt>
                <c:pt idx="17">
                  <c:v>4019.3180600000001</c:v>
                </c:pt>
                <c:pt idx="18">
                  <c:v>4024.0617700000003</c:v>
                </c:pt>
                <c:pt idx="19">
                  <c:v>4013.5837300000003</c:v>
                </c:pt>
                <c:pt idx="20">
                  <c:v>4017.2949900000003</c:v>
                </c:pt>
                <c:pt idx="21">
                  <c:v>4016.0880400000001</c:v>
                </c:pt>
                <c:pt idx="22">
                  <c:v>3002.35709</c:v>
                </c:pt>
                <c:pt idx="23">
                  <c:v>3002.1027000000004</c:v>
                </c:pt>
                <c:pt idx="24">
                  <c:v>3000.7121299999999</c:v>
                </c:pt>
                <c:pt idx="25">
                  <c:v>3005.7166099999999</c:v>
                </c:pt>
                <c:pt idx="26">
                  <c:v>3004.6467700000003</c:v>
                </c:pt>
                <c:pt idx="27">
                  <c:v>3003.4523900000004</c:v>
                </c:pt>
                <c:pt idx="28">
                  <c:v>3003.5497999999998</c:v>
                </c:pt>
                <c:pt idx="29">
                  <c:v>3001.14464</c:v>
                </c:pt>
                <c:pt idx="30">
                  <c:v>2933.9548100000002</c:v>
                </c:pt>
                <c:pt idx="31">
                  <c:v>2928.4703599999998</c:v>
                </c:pt>
                <c:pt idx="32">
                  <c:v>2929.3171400000001</c:v>
                </c:pt>
                <c:pt idx="33">
                  <c:v>2935.2722100000001</c:v>
                </c:pt>
                <c:pt idx="34">
                  <c:v>2931.2633100000003</c:v>
                </c:pt>
                <c:pt idx="35">
                  <c:v>2927.4032499999998</c:v>
                </c:pt>
                <c:pt idx="36">
                  <c:v>2932.7660800000003</c:v>
                </c:pt>
                <c:pt idx="37">
                  <c:v>2926.7661600000001</c:v>
                </c:pt>
                <c:pt idx="38">
                  <c:v>2926.5814700000001</c:v>
                </c:pt>
              </c:numCache>
            </c:numRef>
          </c:xVal>
          <c:yVal>
            <c:numRef>
              <c:f>' 5 models TF'!$L$2:$L$40</c:f>
              <c:numCache>
                <c:formatCode>General</c:formatCode>
                <c:ptCount val="39"/>
                <c:pt idx="0">
                  <c:v>1.0551719630302518</c:v>
                </c:pt>
                <c:pt idx="1">
                  <c:v>1.0551719630302518</c:v>
                </c:pt>
                <c:pt idx="2">
                  <c:v>1.0551719630302518</c:v>
                </c:pt>
                <c:pt idx="3">
                  <c:v>1.0551719630302518</c:v>
                </c:pt>
                <c:pt idx="4">
                  <c:v>1.0551719630302518</c:v>
                </c:pt>
                <c:pt idx="5">
                  <c:v>1.0551719630302518</c:v>
                </c:pt>
                <c:pt idx="6">
                  <c:v>1.0551719630302518</c:v>
                </c:pt>
                <c:pt idx="7">
                  <c:v>1.0551719630302518</c:v>
                </c:pt>
                <c:pt idx="8">
                  <c:v>1.0551719630302518</c:v>
                </c:pt>
                <c:pt idx="9">
                  <c:v>1.0551719630302518</c:v>
                </c:pt>
                <c:pt idx="10">
                  <c:v>1.0551719630302518</c:v>
                </c:pt>
                <c:pt idx="11">
                  <c:v>1.0551719630302518</c:v>
                </c:pt>
                <c:pt idx="12">
                  <c:v>1.0551719630302518</c:v>
                </c:pt>
                <c:pt idx="13">
                  <c:v>1.0551719630302518</c:v>
                </c:pt>
                <c:pt idx="14">
                  <c:v>1.0551719630302518</c:v>
                </c:pt>
                <c:pt idx="15">
                  <c:v>1.0551719630302518</c:v>
                </c:pt>
                <c:pt idx="16">
                  <c:v>1.0551719630302518</c:v>
                </c:pt>
                <c:pt idx="17">
                  <c:v>1.0551719630302518</c:v>
                </c:pt>
                <c:pt idx="18">
                  <c:v>1.0551719630302518</c:v>
                </c:pt>
                <c:pt idx="19">
                  <c:v>1.0551719630302518</c:v>
                </c:pt>
                <c:pt idx="20">
                  <c:v>1.0551719630302518</c:v>
                </c:pt>
                <c:pt idx="21">
                  <c:v>1.0551719630302518</c:v>
                </c:pt>
                <c:pt idx="22">
                  <c:v>1.0551719630302518</c:v>
                </c:pt>
                <c:pt idx="23">
                  <c:v>1.0551719630302518</c:v>
                </c:pt>
                <c:pt idx="24">
                  <c:v>1.0551719630302518</c:v>
                </c:pt>
                <c:pt idx="25">
                  <c:v>1.0551719630302518</c:v>
                </c:pt>
                <c:pt idx="26">
                  <c:v>1.0551719630302518</c:v>
                </c:pt>
                <c:pt idx="27">
                  <c:v>1.0551719630302518</c:v>
                </c:pt>
                <c:pt idx="28">
                  <c:v>1.0551719630302518</c:v>
                </c:pt>
                <c:pt idx="29">
                  <c:v>1.0551719630302518</c:v>
                </c:pt>
                <c:pt idx="30">
                  <c:v>1.0551719630302518</c:v>
                </c:pt>
                <c:pt idx="31">
                  <c:v>1.0551719630302518</c:v>
                </c:pt>
                <c:pt idx="32">
                  <c:v>1.0551719630302518</c:v>
                </c:pt>
                <c:pt idx="33">
                  <c:v>1.0551719630302518</c:v>
                </c:pt>
                <c:pt idx="34">
                  <c:v>1.0551719630302518</c:v>
                </c:pt>
                <c:pt idx="35">
                  <c:v>1.0551719630302518</c:v>
                </c:pt>
                <c:pt idx="36">
                  <c:v>1.0551719630302518</c:v>
                </c:pt>
                <c:pt idx="37">
                  <c:v>1.0551719630302518</c:v>
                </c:pt>
                <c:pt idx="38">
                  <c:v>1.0551719630302518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167304"/>
        <c:axId val="505097008"/>
      </c:scatterChart>
      <c:valAx>
        <c:axId val="494167304"/>
        <c:scaling>
          <c:orientation val="minMax"/>
          <c:max val="4500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5097008"/>
        <c:crosses val="autoZero"/>
        <c:crossBetween val="midCat"/>
        <c:majorUnit val="1500"/>
      </c:valAx>
      <c:valAx>
        <c:axId val="505097008"/>
        <c:scaling>
          <c:orientation val="minMax"/>
          <c:max val="3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416730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864174822934603"/>
          <c:y val="8.2097473007464422E-2"/>
          <c:w val="0.6435099204372523"/>
          <c:h val="0.73320044561260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tx1">
                  <a:lumMod val="65000"/>
                  <a:lumOff val="3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 5 models TT'!$R$12:$R$16</c:f>
                <c:numCache>
                  <c:formatCode>General</c:formatCode>
                  <c:ptCount val="5"/>
                  <c:pt idx="0">
                    <c:v>0.44910549182894133</c:v>
                  </c:pt>
                  <c:pt idx="1">
                    <c:v>0.26240329572303189</c:v>
                  </c:pt>
                  <c:pt idx="2">
                    <c:v>0.22527266890002845</c:v>
                  </c:pt>
                  <c:pt idx="3">
                    <c:v>0.24223948908355517</c:v>
                  </c:pt>
                  <c:pt idx="4">
                    <c:v>0.61089742905898803</c:v>
                  </c:pt>
                </c:numCache>
              </c:numRef>
            </c:plus>
            <c:minus>
              <c:numRef>
                <c:f>' 5 models TT'!$R$12:$R$16</c:f>
                <c:numCache>
                  <c:formatCode>General</c:formatCode>
                  <c:ptCount val="5"/>
                  <c:pt idx="0">
                    <c:v>0.44910549182894133</c:v>
                  </c:pt>
                  <c:pt idx="1">
                    <c:v>0.26240329572303189</c:v>
                  </c:pt>
                  <c:pt idx="2">
                    <c:v>0.22527266890002845</c:v>
                  </c:pt>
                  <c:pt idx="3">
                    <c:v>0.24223948908355517</c:v>
                  </c:pt>
                  <c:pt idx="4">
                    <c:v>0.61089742905898803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 5 models TT'!$S$2:$S$6</c:f>
              <c:numCache>
                <c:formatCode>General</c:formatCode>
                <c:ptCount val="5"/>
                <c:pt idx="0">
                  <c:v>1782.2379114285711</c:v>
                </c:pt>
                <c:pt idx="1">
                  <c:v>2606.1322966666671</c:v>
                </c:pt>
                <c:pt idx="2">
                  <c:v>1326.1503455555555</c:v>
                </c:pt>
                <c:pt idx="3">
                  <c:v>1529.15941</c:v>
                </c:pt>
                <c:pt idx="4">
                  <c:v>1198.83501125</c:v>
                </c:pt>
              </c:numCache>
            </c:numRef>
          </c:xVal>
          <c:yVal>
            <c:numRef>
              <c:f>' 5 models TT'!$R$2:$R$6</c:f>
              <c:numCache>
                <c:formatCode>General</c:formatCode>
                <c:ptCount val="5"/>
                <c:pt idx="0">
                  <c:v>1.4284108853088202</c:v>
                </c:pt>
                <c:pt idx="1">
                  <c:v>1.4124093299954967</c:v>
                </c:pt>
                <c:pt idx="2">
                  <c:v>1.9364920926420777</c:v>
                </c:pt>
                <c:pt idx="3">
                  <c:v>1.6916817677857794</c:v>
                </c:pt>
                <c:pt idx="4">
                  <c:v>2.072307573797104</c:v>
                </c:pt>
              </c:numCache>
            </c:numRef>
          </c:yVal>
          <c:smooth val="0"/>
        </c:ser>
        <c:ser>
          <c:idx val="1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5 models TT'!$C$2:$C$42</c:f>
              <c:numCache>
                <c:formatCode>General</c:formatCode>
                <c:ptCount val="41"/>
                <c:pt idx="0">
                  <c:v>1781.7425500000002</c:v>
                </c:pt>
                <c:pt idx="1">
                  <c:v>1781.3055300000001</c:v>
                </c:pt>
                <c:pt idx="2">
                  <c:v>1782.97919</c:v>
                </c:pt>
                <c:pt idx="3">
                  <c:v>1781.5083200000001</c:v>
                </c:pt>
                <c:pt idx="4">
                  <c:v>1781.31754</c:v>
                </c:pt>
                <c:pt idx="5">
                  <c:v>1783.2920000000001</c:v>
                </c:pt>
                <c:pt idx="6">
                  <c:v>1783.52025</c:v>
                </c:pt>
                <c:pt idx="7">
                  <c:v>2604.1860099999999</c:v>
                </c:pt>
                <c:pt idx="8">
                  <c:v>2611.2598800000001</c:v>
                </c:pt>
                <c:pt idx="9">
                  <c:v>2612.2552599999999</c:v>
                </c:pt>
                <c:pt idx="10">
                  <c:v>2603.14264</c:v>
                </c:pt>
                <c:pt idx="11">
                  <c:v>2603.8276900000001</c:v>
                </c:pt>
                <c:pt idx="12">
                  <c:v>2611.8341800000003</c:v>
                </c:pt>
                <c:pt idx="13">
                  <c:v>2600.4757500000001</c:v>
                </c:pt>
                <c:pt idx="14">
                  <c:v>2605.1034800000002</c:v>
                </c:pt>
                <c:pt idx="15">
                  <c:v>2603.1057799999999</c:v>
                </c:pt>
                <c:pt idx="16">
                  <c:v>1325.59464</c:v>
                </c:pt>
                <c:pt idx="17">
                  <c:v>1325.5096000000001</c:v>
                </c:pt>
                <c:pt idx="18">
                  <c:v>1325.8649599999999</c:v>
                </c:pt>
                <c:pt idx="19">
                  <c:v>1327.9925500000002</c:v>
                </c:pt>
                <c:pt idx="20">
                  <c:v>1326.7540800000002</c:v>
                </c:pt>
                <c:pt idx="21">
                  <c:v>1325.66255</c:v>
                </c:pt>
                <c:pt idx="22">
                  <c:v>1326.11382</c:v>
                </c:pt>
                <c:pt idx="23">
                  <c:v>1326.1614500000001</c:v>
                </c:pt>
                <c:pt idx="24">
                  <c:v>1325.69946</c:v>
                </c:pt>
                <c:pt idx="25">
                  <c:v>1531.31367</c:v>
                </c:pt>
                <c:pt idx="26">
                  <c:v>1529.3243600000001</c:v>
                </c:pt>
                <c:pt idx="27">
                  <c:v>1528.75071</c:v>
                </c:pt>
                <c:pt idx="28">
                  <c:v>1532.88021</c:v>
                </c:pt>
                <c:pt idx="29">
                  <c:v>1529.2655099999999</c:v>
                </c:pt>
                <c:pt idx="30">
                  <c:v>1529.0833700000001</c:v>
                </c:pt>
                <c:pt idx="31">
                  <c:v>1527.6733400000001</c:v>
                </c:pt>
                <c:pt idx="32">
                  <c:v>1524.9841100000001</c:v>
                </c:pt>
                <c:pt idx="33">
                  <c:v>870.02094999999997</c:v>
                </c:pt>
                <c:pt idx="34">
                  <c:v>870.20416</c:v>
                </c:pt>
                <c:pt idx="35">
                  <c:v>869.44149000000004</c:v>
                </c:pt>
                <c:pt idx="36">
                  <c:v>870.00716</c:v>
                </c:pt>
                <c:pt idx="37">
                  <c:v>869.88889000000006</c:v>
                </c:pt>
                <c:pt idx="38">
                  <c:v>868.0486800000001</c:v>
                </c:pt>
                <c:pt idx="39">
                  <c:v>867.37905000000012</c:v>
                </c:pt>
                <c:pt idx="40">
                  <c:v>868.03372999999999</c:v>
                </c:pt>
              </c:numCache>
            </c:numRef>
          </c:xVal>
          <c:yVal>
            <c:numRef>
              <c:f>' 5 models TT'!$M$2:$M$42</c:f>
              <c:numCache>
                <c:formatCode>General</c:formatCode>
                <c:ptCount val="41"/>
                <c:pt idx="0">
                  <c:v>0.83382231684832497</c:v>
                </c:pt>
                <c:pt idx="1">
                  <c:v>0.83382231684832497</c:v>
                </c:pt>
                <c:pt idx="2">
                  <c:v>0.83382231684832497</c:v>
                </c:pt>
                <c:pt idx="3">
                  <c:v>0.83382231684832497</c:v>
                </c:pt>
                <c:pt idx="4">
                  <c:v>0.83382231684832497</c:v>
                </c:pt>
                <c:pt idx="5">
                  <c:v>0.83382231684832497</c:v>
                </c:pt>
                <c:pt idx="6">
                  <c:v>0.83382231684832497</c:v>
                </c:pt>
                <c:pt idx="7">
                  <c:v>0.83382231684832497</c:v>
                </c:pt>
                <c:pt idx="8">
                  <c:v>0.83382231684832497</c:v>
                </c:pt>
                <c:pt idx="9">
                  <c:v>0.83382231684832497</c:v>
                </c:pt>
                <c:pt idx="10">
                  <c:v>0.83382231684832497</c:v>
                </c:pt>
                <c:pt idx="11">
                  <c:v>0.83382231684832497</c:v>
                </c:pt>
                <c:pt idx="12">
                  <c:v>0.83382231684832497</c:v>
                </c:pt>
                <c:pt idx="13">
                  <c:v>0.83382231684832497</c:v>
                </c:pt>
                <c:pt idx="14">
                  <c:v>0.83382231684832497</c:v>
                </c:pt>
                <c:pt idx="15">
                  <c:v>0.83382231684832497</c:v>
                </c:pt>
                <c:pt idx="16">
                  <c:v>0.83382231684832497</c:v>
                </c:pt>
                <c:pt idx="17">
                  <c:v>0.83382231684832497</c:v>
                </c:pt>
                <c:pt idx="18">
                  <c:v>0.83382231684832497</c:v>
                </c:pt>
                <c:pt idx="19">
                  <c:v>0.83382231684832497</c:v>
                </c:pt>
                <c:pt idx="20">
                  <c:v>0.83382231684832497</c:v>
                </c:pt>
                <c:pt idx="21">
                  <c:v>0.83382231684832497</c:v>
                </c:pt>
                <c:pt idx="22">
                  <c:v>0.83382231684832497</c:v>
                </c:pt>
                <c:pt idx="23">
                  <c:v>0.83382231684832497</c:v>
                </c:pt>
                <c:pt idx="24">
                  <c:v>0.83382231684832497</c:v>
                </c:pt>
                <c:pt idx="25">
                  <c:v>0.83382231684832497</c:v>
                </c:pt>
                <c:pt idx="26">
                  <c:v>0.83382231684832497</c:v>
                </c:pt>
                <c:pt idx="27">
                  <c:v>0.83382231684832497</c:v>
                </c:pt>
                <c:pt idx="28">
                  <c:v>0.83382231684832497</c:v>
                </c:pt>
                <c:pt idx="29">
                  <c:v>0.83382231684832497</c:v>
                </c:pt>
                <c:pt idx="30">
                  <c:v>0.83382231684832497</c:v>
                </c:pt>
                <c:pt idx="31">
                  <c:v>0.83382231684832497</c:v>
                </c:pt>
                <c:pt idx="32">
                  <c:v>0.83382231684832497</c:v>
                </c:pt>
                <c:pt idx="33">
                  <c:v>0.83382231684832497</c:v>
                </c:pt>
                <c:pt idx="34">
                  <c:v>0.83382231684832497</c:v>
                </c:pt>
                <c:pt idx="35">
                  <c:v>0.83382231684832497</c:v>
                </c:pt>
                <c:pt idx="36">
                  <c:v>0.83382231684832497</c:v>
                </c:pt>
                <c:pt idx="37">
                  <c:v>0.83382231684832497</c:v>
                </c:pt>
                <c:pt idx="38">
                  <c:v>0.83382231684832497</c:v>
                </c:pt>
                <c:pt idx="39">
                  <c:v>0.83382231684832497</c:v>
                </c:pt>
                <c:pt idx="40">
                  <c:v>0.83382231684832497</c:v>
                </c:pt>
              </c:numCache>
            </c:numRef>
          </c:yVal>
          <c:smooth val="0"/>
        </c:ser>
        <c:ser>
          <c:idx val="2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5 models TT'!$C$2:$C$42</c:f>
              <c:numCache>
                <c:formatCode>General</c:formatCode>
                <c:ptCount val="41"/>
                <c:pt idx="0">
                  <c:v>1781.7425500000002</c:v>
                </c:pt>
                <c:pt idx="1">
                  <c:v>1781.3055300000001</c:v>
                </c:pt>
                <c:pt idx="2">
                  <c:v>1782.97919</c:v>
                </c:pt>
                <c:pt idx="3">
                  <c:v>1781.5083200000001</c:v>
                </c:pt>
                <c:pt idx="4">
                  <c:v>1781.31754</c:v>
                </c:pt>
                <c:pt idx="5">
                  <c:v>1783.2920000000001</c:v>
                </c:pt>
                <c:pt idx="6">
                  <c:v>1783.52025</c:v>
                </c:pt>
                <c:pt idx="7">
                  <c:v>2604.1860099999999</c:v>
                </c:pt>
                <c:pt idx="8">
                  <c:v>2611.2598800000001</c:v>
                </c:pt>
                <c:pt idx="9">
                  <c:v>2612.2552599999999</c:v>
                </c:pt>
                <c:pt idx="10">
                  <c:v>2603.14264</c:v>
                </c:pt>
                <c:pt idx="11">
                  <c:v>2603.8276900000001</c:v>
                </c:pt>
                <c:pt idx="12">
                  <c:v>2611.8341800000003</c:v>
                </c:pt>
                <c:pt idx="13">
                  <c:v>2600.4757500000001</c:v>
                </c:pt>
                <c:pt idx="14">
                  <c:v>2605.1034800000002</c:v>
                </c:pt>
                <c:pt idx="15">
                  <c:v>2603.1057799999999</c:v>
                </c:pt>
                <c:pt idx="16">
                  <c:v>1325.59464</c:v>
                </c:pt>
                <c:pt idx="17">
                  <c:v>1325.5096000000001</c:v>
                </c:pt>
                <c:pt idx="18">
                  <c:v>1325.8649599999999</c:v>
                </c:pt>
                <c:pt idx="19">
                  <c:v>1327.9925500000002</c:v>
                </c:pt>
                <c:pt idx="20">
                  <c:v>1326.7540800000002</c:v>
                </c:pt>
                <c:pt idx="21">
                  <c:v>1325.66255</c:v>
                </c:pt>
                <c:pt idx="22">
                  <c:v>1326.11382</c:v>
                </c:pt>
                <c:pt idx="23">
                  <c:v>1326.1614500000001</c:v>
                </c:pt>
                <c:pt idx="24">
                  <c:v>1325.69946</c:v>
                </c:pt>
                <c:pt idx="25">
                  <c:v>1531.31367</c:v>
                </c:pt>
                <c:pt idx="26">
                  <c:v>1529.3243600000001</c:v>
                </c:pt>
                <c:pt idx="27">
                  <c:v>1528.75071</c:v>
                </c:pt>
                <c:pt idx="28">
                  <c:v>1532.88021</c:v>
                </c:pt>
                <c:pt idx="29">
                  <c:v>1529.2655099999999</c:v>
                </c:pt>
                <c:pt idx="30">
                  <c:v>1529.0833700000001</c:v>
                </c:pt>
                <c:pt idx="31">
                  <c:v>1527.6733400000001</c:v>
                </c:pt>
                <c:pt idx="32">
                  <c:v>1524.9841100000001</c:v>
                </c:pt>
                <c:pt idx="33">
                  <c:v>870.02094999999997</c:v>
                </c:pt>
                <c:pt idx="34">
                  <c:v>870.20416</c:v>
                </c:pt>
                <c:pt idx="35">
                  <c:v>869.44149000000004</c:v>
                </c:pt>
                <c:pt idx="36">
                  <c:v>870.00716</c:v>
                </c:pt>
                <c:pt idx="37">
                  <c:v>869.88889000000006</c:v>
                </c:pt>
                <c:pt idx="38">
                  <c:v>868.0486800000001</c:v>
                </c:pt>
                <c:pt idx="39">
                  <c:v>867.37905000000012</c:v>
                </c:pt>
                <c:pt idx="40">
                  <c:v>868.03372999999999</c:v>
                </c:pt>
              </c:numCache>
            </c:numRef>
          </c:xVal>
          <c:yVal>
            <c:numRef>
              <c:f>' 5 models TT'!$N$2:$N$42</c:f>
              <c:numCache>
                <c:formatCode>General</c:formatCode>
                <c:ptCount val="41"/>
                <c:pt idx="0">
                  <c:v>2.5930510360084056</c:v>
                </c:pt>
                <c:pt idx="1">
                  <c:v>2.5930510360084056</c:v>
                </c:pt>
                <c:pt idx="2">
                  <c:v>2.5930510360084056</c:v>
                </c:pt>
                <c:pt idx="3">
                  <c:v>2.5930510360084056</c:v>
                </c:pt>
                <c:pt idx="4">
                  <c:v>2.5930510360084056</c:v>
                </c:pt>
                <c:pt idx="5">
                  <c:v>2.5930510360084056</c:v>
                </c:pt>
                <c:pt idx="6">
                  <c:v>2.5930510360084056</c:v>
                </c:pt>
                <c:pt idx="7">
                  <c:v>2.5930510360084056</c:v>
                </c:pt>
                <c:pt idx="8">
                  <c:v>2.5930510360084056</c:v>
                </c:pt>
                <c:pt idx="9">
                  <c:v>2.5930510360084056</c:v>
                </c:pt>
                <c:pt idx="10">
                  <c:v>2.5930510360084056</c:v>
                </c:pt>
                <c:pt idx="11">
                  <c:v>2.5930510360084056</c:v>
                </c:pt>
                <c:pt idx="12">
                  <c:v>2.5930510360084056</c:v>
                </c:pt>
                <c:pt idx="13">
                  <c:v>2.5930510360084056</c:v>
                </c:pt>
                <c:pt idx="14">
                  <c:v>2.5930510360084056</c:v>
                </c:pt>
                <c:pt idx="15">
                  <c:v>2.5930510360084056</c:v>
                </c:pt>
                <c:pt idx="16">
                  <c:v>2.5930510360084056</c:v>
                </c:pt>
                <c:pt idx="17">
                  <c:v>2.5930510360084056</c:v>
                </c:pt>
                <c:pt idx="18">
                  <c:v>2.5930510360084056</c:v>
                </c:pt>
                <c:pt idx="19">
                  <c:v>2.5930510360084056</c:v>
                </c:pt>
                <c:pt idx="20">
                  <c:v>2.5930510360084056</c:v>
                </c:pt>
                <c:pt idx="21">
                  <c:v>2.5930510360084056</c:v>
                </c:pt>
                <c:pt idx="22">
                  <c:v>2.5930510360084056</c:v>
                </c:pt>
                <c:pt idx="23">
                  <c:v>2.5930510360084056</c:v>
                </c:pt>
                <c:pt idx="24">
                  <c:v>2.5930510360084056</c:v>
                </c:pt>
                <c:pt idx="25">
                  <c:v>2.5930510360084056</c:v>
                </c:pt>
                <c:pt idx="26">
                  <c:v>2.5930510360084056</c:v>
                </c:pt>
                <c:pt idx="27">
                  <c:v>2.5930510360084056</c:v>
                </c:pt>
                <c:pt idx="28">
                  <c:v>2.5930510360084056</c:v>
                </c:pt>
                <c:pt idx="29">
                  <c:v>2.5930510360084056</c:v>
                </c:pt>
                <c:pt idx="30">
                  <c:v>2.5930510360084056</c:v>
                </c:pt>
                <c:pt idx="31">
                  <c:v>2.5930510360084056</c:v>
                </c:pt>
                <c:pt idx="32">
                  <c:v>2.5930510360084056</c:v>
                </c:pt>
                <c:pt idx="33">
                  <c:v>2.5930510360084056</c:v>
                </c:pt>
                <c:pt idx="34">
                  <c:v>2.5930510360084056</c:v>
                </c:pt>
                <c:pt idx="35">
                  <c:v>2.5930510360084056</c:v>
                </c:pt>
                <c:pt idx="36">
                  <c:v>2.5930510360084056</c:v>
                </c:pt>
                <c:pt idx="37">
                  <c:v>2.5930510360084056</c:v>
                </c:pt>
                <c:pt idx="38">
                  <c:v>2.5930510360084056</c:v>
                </c:pt>
                <c:pt idx="39">
                  <c:v>2.5930510360084056</c:v>
                </c:pt>
                <c:pt idx="40">
                  <c:v>2.5930510360084056</c:v>
                </c:pt>
              </c:numCache>
            </c:numRef>
          </c:yVal>
          <c:smooth val="0"/>
        </c:ser>
        <c:ser>
          <c:idx val="3"/>
          <c:order val="3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5 models TT'!$C$2:$C$42</c:f>
              <c:numCache>
                <c:formatCode>General</c:formatCode>
                <c:ptCount val="41"/>
                <c:pt idx="0">
                  <c:v>1781.7425500000002</c:v>
                </c:pt>
                <c:pt idx="1">
                  <c:v>1781.3055300000001</c:v>
                </c:pt>
                <c:pt idx="2">
                  <c:v>1782.97919</c:v>
                </c:pt>
                <c:pt idx="3">
                  <c:v>1781.5083200000001</c:v>
                </c:pt>
                <c:pt idx="4">
                  <c:v>1781.31754</c:v>
                </c:pt>
                <c:pt idx="5">
                  <c:v>1783.2920000000001</c:v>
                </c:pt>
                <c:pt idx="6">
                  <c:v>1783.52025</c:v>
                </c:pt>
                <c:pt idx="7">
                  <c:v>2604.1860099999999</c:v>
                </c:pt>
                <c:pt idx="8">
                  <c:v>2611.2598800000001</c:v>
                </c:pt>
                <c:pt idx="9">
                  <c:v>2612.2552599999999</c:v>
                </c:pt>
                <c:pt idx="10">
                  <c:v>2603.14264</c:v>
                </c:pt>
                <c:pt idx="11">
                  <c:v>2603.8276900000001</c:v>
                </c:pt>
                <c:pt idx="12">
                  <c:v>2611.8341800000003</c:v>
                </c:pt>
                <c:pt idx="13">
                  <c:v>2600.4757500000001</c:v>
                </c:pt>
                <c:pt idx="14">
                  <c:v>2605.1034800000002</c:v>
                </c:pt>
                <c:pt idx="15">
                  <c:v>2603.1057799999999</c:v>
                </c:pt>
                <c:pt idx="16">
                  <c:v>1325.59464</c:v>
                </c:pt>
                <c:pt idx="17">
                  <c:v>1325.5096000000001</c:v>
                </c:pt>
                <c:pt idx="18">
                  <c:v>1325.8649599999999</c:v>
                </c:pt>
                <c:pt idx="19">
                  <c:v>1327.9925500000002</c:v>
                </c:pt>
                <c:pt idx="20">
                  <c:v>1326.7540800000002</c:v>
                </c:pt>
                <c:pt idx="21">
                  <c:v>1325.66255</c:v>
                </c:pt>
                <c:pt idx="22">
                  <c:v>1326.11382</c:v>
                </c:pt>
                <c:pt idx="23">
                  <c:v>1326.1614500000001</c:v>
                </c:pt>
                <c:pt idx="24">
                  <c:v>1325.69946</c:v>
                </c:pt>
                <c:pt idx="25">
                  <c:v>1531.31367</c:v>
                </c:pt>
                <c:pt idx="26">
                  <c:v>1529.3243600000001</c:v>
                </c:pt>
                <c:pt idx="27">
                  <c:v>1528.75071</c:v>
                </c:pt>
                <c:pt idx="28">
                  <c:v>1532.88021</c:v>
                </c:pt>
                <c:pt idx="29">
                  <c:v>1529.2655099999999</c:v>
                </c:pt>
                <c:pt idx="30">
                  <c:v>1529.0833700000001</c:v>
                </c:pt>
                <c:pt idx="31">
                  <c:v>1527.6733400000001</c:v>
                </c:pt>
                <c:pt idx="32">
                  <c:v>1524.9841100000001</c:v>
                </c:pt>
                <c:pt idx="33">
                  <c:v>870.02094999999997</c:v>
                </c:pt>
                <c:pt idx="34">
                  <c:v>870.20416</c:v>
                </c:pt>
                <c:pt idx="35">
                  <c:v>869.44149000000004</c:v>
                </c:pt>
                <c:pt idx="36">
                  <c:v>870.00716</c:v>
                </c:pt>
                <c:pt idx="37">
                  <c:v>869.88889000000006</c:v>
                </c:pt>
                <c:pt idx="38">
                  <c:v>868.0486800000001</c:v>
                </c:pt>
                <c:pt idx="39">
                  <c:v>867.37905000000012</c:v>
                </c:pt>
                <c:pt idx="40">
                  <c:v>868.03372999999999</c:v>
                </c:pt>
              </c:numCache>
            </c:numRef>
          </c:xVal>
          <c:yVal>
            <c:numRef>
              <c:f>' 5 models TT'!$L$2:$L$42</c:f>
              <c:numCache>
                <c:formatCode>General</c:formatCode>
                <c:ptCount val="41"/>
                <c:pt idx="0">
                  <c:v>1.7134366764283653</c:v>
                </c:pt>
                <c:pt idx="1">
                  <c:v>1.7134366764283653</c:v>
                </c:pt>
                <c:pt idx="2">
                  <c:v>1.7134366764283653</c:v>
                </c:pt>
                <c:pt idx="3">
                  <c:v>1.7134366764283653</c:v>
                </c:pt>
                <c:pt idx="4">
                  <c:v>1.7134366764283653</c:v>
                </c:pt>
                <c:pt idx="5">
                  <c:v>1.7134366764283653</c:v>
                </c:pt>
                <c:pt idx="6">
                  <c:v>1.7134366764283653</c:v>
                </c:pt>
                <c:pt idx="7">
                  <c:v>1.7134366764283653</c:v>
                </c:pt>
                <c:pt idx="8">
                  <c:v>1.7134366764283653</c:v>
                </c:pt>
                <c:pt idx="9">
                  <c:v>1.7134366764283653</c:v>
                </c:pt>
                <c:pt idx="10">
                  <c:v>1.7134366764283653</c:v>
                </c:pt>
                <c:pt idx="11">
                  <c:v>1.7134366764283653</c:v>
                </c:pt>
                <c:pt idx="12">
                  <c:v>1.7134366764283653</c:v>
                </c:pt>
                <c:pt idx="13">
                  <c:v>1.7134366764283653</c:v>
                </c:pt>
                <c:pt idx="14">
                  <c:v>1.7134366764283653</c:v>
                </c:pt>
                <c:pt idx="15">
                  <c:v>1.7134366764283653</c:v>
                </c:pt>
                <c:pt idx="16">
                  <c:v>1.7134366764283653</c:v>
                </c:pt>
                <c:pt idx="17">
                  <c:v>1.7134366764283653</c:v>
                </c:pt>
                <c:pt idx="18">
                  <c:v>1.7134366764283653</c:v>
                </c:pt>
                <c:pt idx="19">
                  <c:v>1.7134366764283653</c:v>
                </c:pt>
                <c:pt idx="20">
                  <c:v>1.7134366764283653</c:v>
                </c:pt>
                <c:pt idx="21">
                  <c:v>1.7134366764283653</c:v>
                </c:pt>
                <c:pt idx="22">
                  <c:v>1.7134366764283653</c:v>
                </c:pt>
                <c:pt idx="23">
                  <c:v>1.7134366764283653</c:v>
                </c:pt>
                <c:pt idx="24">
                  <c:v>1.7134366764283653</c:v>
                </c:pt>
                <c:pt idx="25">
                  <c:v>1.7134366764283653</c:v>
                </c:pt>
                <c:pt idx="26">
                  <c:v>1.7134366764283653</c:v>
                </c:pt>
                <c:pt idx="27">
                  <c:v>1.7134366764283653</c:v>
                </c:pt>
                <c:pt idx="28">
                  <c:v>1.7134366764283653</c:v>
                </c:pt>
                <c:pt idx="29">
                  <c:v>1.7134366764283653</c:v>
                </c:pt>
                <c:pt idx="30">
                  <c:v>1.7134366764283653</c:v>
                </c:pt>
                <c:pt idx="31">
                  <c:v>1.7134366764283653</c:v>
                </c:pt>
                <c:pt idx="32">
                  <c:v>1.7134366764283653</c:v>
                </c:pt>
                <c:pt idx="33">
                  <c:v>1.7134366764283653</c:v>
                </c:pt>
                <c:pt idx="34">
                  <c:v>1.7134366764283653</c:v>
                </c:pt>
                <c:pt idx="35">
                  <c:v>1.7134366764283653</c:v>
                </c:pt>
                <c:pt idx="36">
                  <c:v>1.7134366764283653</c:v>
                </c:pt>
                <c:pt idx="37">
                  <c:v>1.7134366764283653</c:v>
                </c:pt>
                <c:pt idx="38">
                  <c:v>1.7134366764283653</c:v>
                </c:pt>
                <c:pt idx="39">
                  <c:v>1.7134366764283653</c:v>
                </c:pt>
                <c:pt idx="40">
                  <c:v>1.7134366764283653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278080"/>
        <c:axId val="503277296"/>
      </c:scatterChart>
      <c:valAx>
        <c:axId val="503278080"/>
        <c:scaling>
          <c:orientation val="minMax"/>
          <c:max val="4500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3277296"/>
        <c:crosses val="autoZero"/>
        <c:crossBetween val="midCat"/>
        <c:majorUnit val="1500"/>
      </c:valAx>
      <c:valAx>
        <c:axId val="50327729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3278080"/>
        <c:crosses val="autoZero"/>
        <c:crossBetween val="midCat"/>
        <c:majorUnit val="1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models'!$F$2:$F$81</c:f>
              <c:numCache>
                <c:formatCode>General</c:formatCode>
                <c:ptCount val="80"/>
                <c:pt idx="0">
                  <c:v>4295.5067949999993</c:v>
                </c:pt>
                <c:pt idx="1">
                  <c:v>4291.0257099999999</c:v>
                </c:pt>
                <c:pt idx="2">
                  <c:v>4294.9742699999997</c:v>
                </c:pt>
                <c:pt idx="3">
                  <c:v>4299.5232749999996</c:v>
                </c:pt>
                <c:pt idx="4">
                  <c:v>4301.4124949999996</c:v>
                </c:pt>
                <c:pt idx="5">
                  <c:v>4297.6527100000003</c:v>
                </c:pt>
                <c:pt idx="6">
                  <c:v>4297.5129050000005</c:v>
                </c:pt>
                <c:pt idx="7">
                  <c:v>4299.5496000000003</c:v>
                </c:pt>
                <c:pt idx="8">
                  <c:v>4290.4205000000002</c:v>
                </c:pt>
                <c:pt idx="9">
                  <c:v>2338.8896599999998</c:v>
                </c:pt>
                <c:pt idx="10">
                  <c:v>2340.6548250000001</c:v>
                </c:pt>
                <c:pt idx="11">
                  <c:v>2353.8650250000001</c:v>
                </c:pt>
                <c:pt idx="12">
                  <c:v>2349.4758400000001</c:v>
                </c:pt>
                <c:pt idx="13">
                  <c:v>2345.6252949999998</c:v>
                </c:pt>
                <c:pt idx="14">
                  <c:v>2355.5940950000004</c:v>
                </c:pt>
                <c:pt idx="15">
                  <c:v>1792.1918800000001</c:v>
                </c:pt>
                <c:pt idx="16">
                  <c:v>1802.839555</c:v>
                </c:pt>
                <c:pt idx="17">
                  <c:v>1795.5136</c:v>
                </c:pt>
                <c:pt idx="18">
                  <c:v>1793.6279</c:v>
                </c:pt>
                <c:pt idx="19">
                  <c:v>1791.2110499999999</c:v>
                </c:pt>
                <c:pt idx="20">
                  <c:v>1794.05015</c:v>
                </c:pt>
                <c:pt idx="21">
                  <c:v>1795.328935</c:v>
                </c:pt>
                <c:pt idx="22">
                  <c:v>4040.8572650000006</c:v>
                </c:pt>
                <c:pt idx="23">
                  <c:v>4047.4310949999999</c:v>
                </c:pt>
                <c:pt idx="24">
                  <c:v>4041.3558950000001</c:v>
                </c:pt>
                <c:pt idx="25">
                  <c:v>4038.2228450000002</c:v>
                </c:pt>
                <c:pt idx="26">
                  <c:v>4027.636305</c:v>
                </c:pt>
                <c:pt idx="27">
                  <c:v>4027.9405150000002</c:v>
                </c:pt>
                <c:pt idx="28">
                  <c:v>4033.1043549999999</c:v>
                </c:pt>
                <c:pt idx="29">
                  <c:v>3014.8280249999998</c:v>
                </c:pt>
                <c:pt idx="30">
                  <c:v>3017.1058000000003</c:v>
                </c:pt>
                <c:pt idx="31">
                  <c:v>3020.2203850000001</c:v>
                </c:pt>
                <c:pt idx="32">
                  <c:v>3013.6845750000002</c:v>
                </c:pt>
                <c:pt idx="33">
                  <c:v>3015.6667500000003</c:v>
                </c:pt>
                <c:pt idx="34">
                  <c:v>3015.324775</c:v>
                </c:pt>
                <c:pt idx="35">
                  <c:v>3015.4911199999997</c:v>
                </c:pt>
                <c:pt idx="36">
                  <c:v>3014.75162</c:v>
                </c:pt>
                <c:pt idx="37">
                  <c:v>2951.7556549999999</c:v>
                </c:pt>
                <c:pt idx="38">
                  <c:v>2946.4034449999999</c:v>
                </c:pt>
                <c:pt idx="39">
                  <c:v>2951.0241350000001</c:v>
                </c:pt>
                <c:pt idx="40">
                  <c:v>2954.8656000000001</c:v>
                </c:pt>
                <c:pt idx="41">
                  <c:v>2943.3993350000001</c:v>
                </c:pt>
                <c:pt idx="42">
                  <c:v>2942.744925</c:v>
                </c:pt>
                <c:pt idx="43">
                  <c:v>2954.6993400000001</c:v>
                </c:pt>
                <c:pt idx="44">
                  <c:v>2952.1391450000001</c:v>
                </c:pt>
                <c:pt idx="45">
                  <c:v>2948.3492300000003</c:v>
                </c:pt>
                <c:pt idx="46">
                  <c:v>2620.963855</c:v>
                </c:pt>
                <c:pt idx="47">
                  <c:v>2630.912245</c:v>
                </c:pt>
                <c:pt idx="48">
                  <c:v>2628.490675</c:v>
                </c:pt>
                <c:pt idx="49">
                  <c:v>2621.1024299999999</c:v>
                </c:pt>
                <c:pt idx="50">
                  <c:v>2620.9402900000005</c:v>
                </c:pt>
                <c:pt idx="51">
                  <c:v>2625.1466</c:v>
                </c:pt>
                <c:pt idx="52">
                  <c:v>2625.96848</c:v>
                </c:pt>
                <c:pt idx="53">
                  <c:v>2623.4423900000002</c:v>
                </c:pt>
                <c:pt idx="54">
                  <c:v>2623.835955</c:v>
                </c:pt>
                <c:pt idx="55">
                  <c:v>1336.9779349999999</c:v>
                </c:pt>
                <c:pt idx="56">
                  <c:v>1336.7246600000001</c:v>
                </c:pt>
                <c:pt idx="57">
                  <c:v>1339.233115</c:v>
                </c:pt>
                <c:pt idx="58">
                  <c:v>1338.9444450000001</c:v>
                </c:pt>
                <c:pt idx="59">
                  <c:v>1338.940325</c:v>
                </c:pt>
                <c:pt idx="60">
                  <c:v>1338.9432400000001</c:v>
                </c:pt>
                <c:pt idx="61">
                  <c:v>1340.6313</c:v>
                </c:pt>
                <c:pt idx="62">
                  <c:v>1341.3043849999999</c:v>
                </c:pt>
                <c:pt idx="63">
                  <c:v>1339.2152000000001</c:v>
                </c:pt>
                <c:pt idx="64">
                  <c:v>1542.223295</c:v>
                </c:pt>
                <c:pt idx="65">
                  <c:v>1543.936565</c:v>
                </c:pt>
                <c:pt idx="66">
                  <c:v>1543.5388700000001</c:v>
                </c:pt>
                <c:pt idx="67">
                  <c:v>1542.4370400000003</c:v>
                </c:pt>
                <c:pt idx="68">
                  <c:v>1541.8381549999999</c:v>
                </c:pt>
                <c:pt idx="69">
                  <c:v>1542.4448299999999</c:v>
                </c:pt>
                <c:pt idx="70">
                  <c:v>1541.4264050000002</c:v>
                </c:pt>
                <c:pt idx="71">
                  <c:v>1538.8890900000001</c:v>
                </c:pt>
                <c:pt idx="72">
                  <c:v>877.17497000000003</c:v>
                </c:pt>
                <c:pt idx="73">
                  <c:v>878.68588499999998</c:v>
                </c:pt>
                <c:pt idx="74">
                  <c:v>879.8442050000001</c:v>
                </c:pt>
                <c:pt idx="75">
                  <c:v>875.06624499999998</c:v>
                </c:pt>
                <c:pt idx="76">
                  <c:v>876.31509500000004</c:v>
                </c:pt>
                <c:pt idx="77">
                  <c:v>880.22646500000008</c:v>
                </c:pt>
                <c:pt idx="78">
                  <c:v>879.46715000000006</c:v>
                </c:pt>
                <c:pt idx="79">
                  <c:v>878.2680150000001</c:v>
                </c:pt>
              </c:numCache>
            </c:numRef>
          </c:xVal>
          <c:yVal>
            <c:numRef>
              <c:f>' 10 models'!$O$2:$O$81</c:f>
              <c:numCache>
                <c:formatCode>General</c:formatCode>
                <c:ptCount val="80"/>
                <c:pt idx="0">
                  <c:v>1.0081602119136521</c:v>
                </c:pt>
                <c:pt idx="1">
                  <c:v>1.0092952409668465</c:v>
                </c:pt>
                <c:pt idx="2">
                  <c:v>1.0091630546793586</c:v>
                </c:pt>
                <c:pt idx="3">
                  <c:v>1.0109340973809455</c:v>
                </c:pt>
                <c:pt idx="4">
                  <c:v>1.0114693754431685</c:v>
                </c:pt>
                <c:pt idx="5">
                  <c:v>1.0089419961200445</c:v>
                </c:pt>
                <c:pt idx="6">
                  <c:v>1.0079421125880763</c:v>
                </c:pt>
                <c:pt idx="7">
                  <c:v>1.0090991492356469</c:v>
                </c:pt>
                <c:pt idx="8">
                  <c:v>1.0064123470576485</c:v>
                </c:pt>
                <c:pt idx="9">
                  <c:v>1.0131557542904006</c:v>
                </c:pt>
                <c:pt idx="10">
                  <c:v>1.0082005823310674</c:v>
                </c:pt>
                <c:pt idx="11">
                  <c:v>1.0161427995061074</c:v>
                </c:pt>
                <c:pt idx="12">
                  <c:v>1.015647479148247</c:v>
                </c:pt>
                <c:pt idx="13">
                  <c:v>1.0083108161388843</c:v>
                </c:pt>
                <c:pt idx="14">
                  <c:v>1.0186924698305799</c:v>
                </c:pt>
                <c:pt idx="15">
                  <c:v>1.0117293376644116</c:v>
                </c:pt>
                <c:pt idx="16">
                  <c:v>1.0241778006493922</c:v>
                </c:pt>
                <c:pt idx="17">
                  <c:v>1.0140600743635151</c:v>
                </c:pt>
                <c:pt idx="18">
                  <c:v>1.0136059763111294</c:v>
                </c:pt>
                <c:pt idx="19">
                  <c:v>1.0111080812688793</c:v>
                </c:pt>
                <c:pt idx="20">
                  <c:v>1.0120654946021179</c:v>
                </c:pt>
                <c:pt idx="21">
                  <c:v>1.013241997112172</c:v>
                </c:pt>
                <c:pt idx="22">
                  <c:v>1.0098265162510633</c:v>
                </c:pt>
                <c:pt idx="23">
                  <c:v>1.013988957619343</c:v>
                </c:pt>
                <c:pt idx="24">
                  <c:v>1.010965957244996</c:v>
                </c:pt>
                <c:pt idx="25">
                  <c:v>1.0070381996149129</c:v>
                </c:pt>
                <c:pt idx="26">
                  <c:v>1.0070025074573441</c:v>
                </c:pt>
                <c:pt idx="27">
                  <c:v>1.0052998472984926</c:v>
                </c:pt>
                <c:pt idx="28">
                  <c:v>1.0084740746868686</c:v>
                </c:pt>
                <c:pt idx="29">
                  <c:v>1.0083074295469632</c:v>
                </c:pt>
                <c:pt idx="30">
                  <c:v>1.0099950611283217</c:v>
                </c:pt>
                <c:pt idx="31">
                  <c:v>1.0130024168629599</c:v>
                </c:pt>
                <c:pt idx="32">
                  <c:v>1.0053018737518304</c:v>
                </c:pt>
                <c:pt idx="33">
                  <c:v>1.0073352915291269</c:v>
                </c:pt>
                <c:pt idx="34">
                  <c:v>1.0079058253358895</c:v>
                </c:pt>
                <c:pt idx="35">
                  <c:v>1.0079514712890727</c:v>
                </c:pt>
                <c:pt idx="36">
                  <c:v>1.0090678601881715</c:v>
                </c:pt>
                <c:pt idx="37">
                  <c:v>1.0121343688998401</c:v>
                </c:pt>
                <c:pt idx="38">
                  <c:v>1.0122474075510193</c:v>
                </c:pt>
                <c:pt idx="39">
                  <c:v>1.0148205154734458</c:v>
                </c:pt>
                <c:pt idx="40">
                  <c:v>1.0133503052515869</c:v>
                </c:pt>
                <c:pt idx="41">
                  <c:v>1.0082804058977559</c:v>
                </c:pt>
                <c:pt idx="42">
                  <c:v>1.0104814224005525</c:v>
                </c:pt>
                <c:pt idx="43">
                  <c:v>1.0149573879414209</c:v>
                </c:pt>
                <c:pt idx="44">
                  <c:v>1.0173385802711346</c:v>
                </c:pt>
                <c:pt idx="45">
                  <c:v>1.0148758954590116</c:v>
                </c:pt>
                <c:pt idx="46">
                  <c:v>1.0128852892501332</c:v>
                </c:pt>
                <c:pt idx="47">
                  <c:v>1.015052017725635</c:v>
                </c:pt>
                <c:pt idx="48">
                  <c:v>1.0124301903023061</c:v>
                </c:pt>
                <c:pt idx="49">
                  <c:v>1.0137985446698381</c:v>
                </c:pt>
                <c:pt idx="50">
                  <c:v>1.0131441877400114</c:v>
                </c:pt>
                <c:pt idx="51">
                  <c:v>1.0101939243325164</c:v>
                </c:pt>
                <c:pt idx="52">
                  <c:v>1.0196062047492656</c:v>
                </c:pt>
                <c:pt idx="53">
                  <c:v>1.0140792180739013</c:v>
                </c:pt>
                <c:pt idx="54">
                  <c:v>1.0159272628559874</c:v>
                </c:pt>
                <c:pt idx="55">
                  <c:v>1.0171746243632971</c:v>
                </c:pt>
                <c:pt idx="56">
                  <c:v>1.0169218842322982</c:v>
                </c:pt>
                <c:pt idx="57">
                  <c:v>1.0201651833381284</c:v>
                </c:pt>
                <c:pt idx="58">
                  <c:v>1.0164939103009274</c:v>
                </c:pt>
                <c:pt idx="59">
                  <c:v>1.0183700132280731</c:v>
                </c:pt>
                <c:pt idx="60">
                  <c:v>1.0200363056194051</c:v>
                </c:pt>
                <c:pt idx="61">
                  <c:v>1.0218947721998703</c:v>
                </c:pt>
                <c:pt idx="62">
                  <c:v>1.0228372420266023</c:v>
                </c:pt>
                <c:pt idx="63">
                  <c:v>1.0203903530291849</c:v>
                </c:pt>
                <c:pt idx="64">
                  <c:v>1.0142487136551195</c:v>
                </c:pt>
                <c:pt idx="65">
                  <c:v>1.0191093601621568</c:v>
                </c:pt>
                <c:pt idx="66">
                  <c:v>1.0193467252747834</c:v>
                </c:pt>
                <c:pt idx="67">
                  <c:v>1.012469115248086</c:v>
                </c:pt>
                <c:pt idx="68">
                  <c:v>1.0164427235398779</c:v>
                </c:pt>
                <c:pt idx="69">
                  <c:v>1.0174764309940798</c:v>
                </c:pt>
                <c:pt idx="70">
                  <c:v>1.0180052431889661</c:v>
                </c:pt>
                <c:pt idx="71">
                  <c:v>1.0182362293597931</c:v>
                </c:pt>
                <c:pt idx="72">
                  <c:v>1.0164456269702471</c:v>
                </c:pt>
                <c:pt idx="73">
                  <c:v>1.0194936438823734</c:v>
                </c:pt>
                <c:pt idx="74">
                  <c:v>1.0239296493660546</c:v>
                </c:pt>
                <c:pt idx="75">
                  <c:v>1.0116299847463324</c:v>
                </c:pt>
                <c:pt idx="76">
                  <c:v>1.014774771982661</c:v>
                </c:pt>
                <c:pt idx="77">
                  <c:v>1.0280578388760409</c:v>
                </c:pt>
                <c:pt idx="78">
                  <c:v>1.0278727045574825</c:v>
                </c:pt>
                <c:pt idx="79">
                  <c:v>1.0235803855225765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2038080"/>
        <c:axId val="242038472"/>
      </c:scatterChart>
      <c:valAx>
        <c:axId val="242038080"/>
        <c:scaling>
          <c:orientation val="minMax"/>
          <c:max val="5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42038472"/>
        <c:crosses val="autoZero"/>
        <c:crossBetween val="midCat"/>
        <c:majorUnit val="1500"/>
      </c:valAx>
      <c:valAx>
        <c:axId val="242038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 ARTEC -ROMER </a:t>
                </a:r>
                <a:r>
                  <a:rPr lang="en-GB" baseline="0"/>
                  <a:t> RATIO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42038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9236433903759595"/>
          <c:y val="0.14030379400118961"/>
          <c:w val="0.62440949198217421"/>
          <c:h val="0.7553721160985578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 10 models'!$R$12:$R$21</c:f>
                <c:numCache>
                  <c:formatCode>General</c:formatCode>
                  <c:ptCount val="10"/>
                  <c:pt idx="0">
                    <c:v>0.15193106623087566</c:v>
                  </c:pt>
                  <c:pt idx="1">
                    <c:v>0.43259060576291658</c:v>
                  </c:pt>
                  <c:pt idx="2">
                    <c:v>0.44910549182894133</c:v>
                  </c:pt>
                  <c:pt idx="3">
                    <c:v>0.29217822803362653</c:v>
                  </c:pt>
                  <c:pt idx="4">
                    <c:v>0.22364189376613944</c:v>
                  </c:pt>
                  <c:pt idx="5">
                    <c:v>0.27225604690535932</c:v>
                  </c:pt>
                  <c:pt idx="6">
                    <c:v>0.27225604690535932</c:v>
                  </c:pt>
                  <c:pt idx="7">
                    <c:v>0.26240329572303189</c:v>
                  </c:pt>
                  <c:pt idx="8">
                    <c:v>0.24223948908355517</c:v>
                  </c:pt>
                  <c:pt idx="9">
                    <c:v>0.61089742905898803</c:v>
                  </c:pt>
                </c:numCache>
              </c:numRef>
            </c:plus>
            <c:minus>
              <c:numRef>
                <c:f>' 10 models'!$R$12:$R$21</c:f>
                <c:numCache>
                  <c:formatCode>General</c:formatCode>
                  <c:ptCount val="10"/>
                  <c:pt idx="0">
                    <c:v>0.15193106623087566</c:v>
                  </c:pt>
                  <c:pt idx="1">
                    <c:v>0.43259060576291658</c:v>
                  </c:pt>
                  <c:pt idx="2">
                    <c:v>0.44910549182894133</c:v>
                  </c:pt>
                  <c:pt idx="3">
                    <c:v>0.29217822803362653</c:v>
                  </c:pt>
                  <c:pt idx="4">
                    <c:v>0.22364189376613944</c:v>
                  </c:pt>
                  <c:pt idx="5">
                    <c:v>0.27225604690535932</c:v>
                  </c:pt>
                  <c:pt idx="6">
                    <c:v>0.27225604690535932</c:v>
                  </c:pt>
                  <c:pt idx="7">
                    <c:v>0.26240329572303189</c:v>
                  </c:pt>
                  <c:pt idx="8">
                    <c:v>0.24223948908355517</c:v>
                  </c:pt>
                  <c:pt idx="9">
                    <c:v>0.61089742905898803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bg1">
                    <a:lumMod val="50000"/>
                  </a:schemeClr>
                </a:solidFill>
                <a:round/>
              </a:ln>
              <a:effectLst/>
            </c:spPr>
          </c:errBars>
          <c:xVal>
            <c:numRef>
              <c:f>' 10 models'!$S$2:$S$11</c:f>
              <c:numCache>
                <c:formatCode>General</c:formatCode>
                <c:ptCount val="10"/>
                <c:pt idx="0">
                  <c:v>4277.0520466666676</c:v>
                </c:pt>
                <c:pt idx="1">
                  <c:v>2331.7762583333338</c:v>
                </c:pt>
                <c:pt idx="2">
                  <c:v>1782.2379114285711</c:v>
                </c:pt>
                <c:pt idx="3">
                  <c:v>4018.6807442857144</c:v>
                </c:pt>
                <c:pt idx="4">
                  <c:v>3002.9602662500001</c:v>
                </c:pt>
                <c:pt idx="5">
                  <c:v>2930.1994211111114</c:v>
                </c:pt>
                <c:pt idx="6">
                  <c:v>2606.3755824999998</c:v>
                </c:pt>
                <c:pt idx="7">
                  <c:v>1326.1503455555555</c:v>
                </c:pt>
                <c:pt idx="8">
                  <c:v>1529.15941</c:v>
                </c:pt>
                <c:pt idx="9">
                  <c:v>869.12801375000004</c:v>
                </c:pt>
              </c:numCache>
            </c:numRef>
          </c:xVal>
          <c:yVal>
            <c:numRef>
              <c:f>' 10 models'!$R$2:$R$11</c:f>
              <c:numCache>
                <c:formatCode>General</c:formatCode>
                <c:ptCount val="10"/>
                <c:pt idx="0">
                  <c:v>0.90463983761541789</c:v>
                </c:pt>
                <c:pt idx="1">
                  <c:v>1.3358316874214478</c:v>
                </c:pt>
                <c:pt idx="2">
                  <c:v>1.4284108853088202</c:v>
                </c:pt>
                <c:pt idx="3">
                  <c:v>0.89422943104315189</c:v>
                </c:pt>
                <c:pt idx="4">
                  <c:v>0.86084037040419892</c:v>
                </c:pt>
                <c:pt idx="5">
                  <c:v>1.3165143238418584</c:v>
                </c:pt>
                <c:pt idx="6">
                  <c:v>1.4278943806182696</c:v>
                </c:pt>
                <c:pt idx="7">
                  <c:v>1.9364920926420777</c:v>
                </c:pt>
                <c:pt idx="8">
                  <c:v>1.6916817677857794</c:v>
                </c:pt>
                <c:pt idx="9">
                  <c:v>2.072307573797104</c:v>
                </c:pt>
              </c:numCache>
            </c:numRef>
          </c:yVal>
          <c:smooth val="0"/>
        </c:ser>
        <c:ser>
          <c:idx val="1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models'!$C$2:$C$81</c:f>
              <c:numCache>
                <c:formatCode>General</c:formatCode>
                <c:ptCount val="80"/>
                <c:pt idx="0">
                  <c:v>4278.0518899999997</c:v>
                </c:pt>
                <c:pt idx="1">
                  <c:v>4271.1749100000006</c:v>
                </c:pt>
                <c:pt idx="2">
                  <c:v>4275.3864699999995</c:v>
                </c:pt>
                <c:pt idx="3">
                  <c:v>4276.1453799999999</c:v>
                </c:pt>
                <c:pt idx="4">
                  <c:v>4276.8858899999996</c:v>
                </c:pt>
                <c:pt idx="5">
                  <c:v>4278.5234400000008</c:v>
                </c:pt>
                <c:pt idx="6">
                  <c:v>4280.5147400000005</c:v>
                </c:pt>
                <c:pt idx="7">
                  <c:v>4280.0770700000003</c:v>
                </c:pt>
                <c:pt idx="8">
                  <c:v>4276.7086300000001</c:v>
                </c:pt>
                <c:pt idx="9">
                  <c:v>2323.60527</c:v>
                </c:pt>
                <c:pt idx="10">
                  <c:v>2331.09665</c:v>
                </c:pt>
                <c:pt idx="11">
                  <c:v>2335.0181600000001</c:v>
                </c:pt>
                <c:pt idx="12">
                  <c:v>2331.2368500000002</c:v>
                </c:pt>
                <c:pt idx="13">
                  <c:v>2335.9186</c:v>
                </c:pt>
                <c:pt idx="14">
                  <c:v>2333.7820200000001</c:v>
                </c:pt>
                <c:pt idx="15">
                  <c:v>1781.7425500000002</c:v>
                </c:pt>
                <c:pt idx="16">
                  <c:v>1781.3055300000001</c:v>
                </c:pt>
                <c:pt idx="17">
                  <c:v>1782.97919</c:v>
                </c:pt>
                <c:pt idx="18">
                  <c:v>1781.5083200000001</c:v>
                </c:pt>
                <c:pt idx="19">
                  <c:v>1781.31754</c:v>
                </c:pt>
                <c:pt idx="20">
                  <c:v>1783.2920000000001</c:v>
                </c:pt>
                <c:pt idx="21">
                  <c:v>1783.52025</c:v>
                </c:pt>
                <c:pt idx="22">
                  <c:v>4021.1005600000003</c:v>
                </c:pt>
                <c:pt idx="23">
                  <c:v>4019.3180600000001</c:v>
                </c:pt>
                <c:pt idx="24">
                  <c:v>4019.3180600000001</c:v>
                </c:pt>
                <c:pt idx="25">
                  <c:v>4024.0617700000003</c:v>
                </c:pt>
                <c:pt idx="26">
                  <c:v>4013.5837300000003</c:v>
                </c:pt>
                <c:pt idx="27">
                  <c:v>4017.2949900000003</c:v>
                </c:pt>
                <c:pt idx="28">
                  <c:v>4016.0880400000001</c:v>
                </c:pt>
                <c:pt idx="29">
                  <c:v>3002.35709</c:v>
                </c:pt>
                <c:pt idx="30">
                  <c:v>3002.1027000000004</c:v>
                </c:pt>
                <c:pt idx="31">
                  <c:v>3000.7121299999999</c:v>
                </c:pt>
                <c:pt idx="32">
                  <c:v>3005.7166099999999</c:v>
                </c:pt>
                <c:pt idx="33">
                  <c:v>3004.6467700000003</c:v>
                </c:pt>
                <c:pt idx="34">
                  <c:v>3003.4523900000004</c:v>
                </c:pt>
                <c:pt idx="35">
                  <c:v>3003.5497999999998</c:v>
                </c:pt>
                <c:pt idx="36">
                  <c:v>3001.14464</c:v>
                </c:pt>
                <c:pt idx="37">
                  <c:v>2933.9548100000002</c:v>
                </c:pt>
                <c:pt idx="38">
                  <c:v>2928.4703599999998</c:v>
                </c:pt>
                <c:pt idx="39">
                  <c:v>2929.3171400000001</c:v>
                </c:pt>
                <c:pt idx="40">
                  <c:v>2935.2722100000001</c:v>
                </c:pt>
                <c:pt idx="41">
                  <c:v>2931.2633100000003</c:v>
                </c:pt>
                <c:pt idx="42">
                  <c:v>2927.4032499999998</c:v>
                </c:pt>
                <c:pt idx="43">
                  <c:v>2932.7660800000003</c:v>
                </c:pt>
                <c:pt idx="44">
                  <c:v>2926.7661600000001</c:v>
                </c:pt>
                <c:pt idx="45">
                  <c:v>2926.5814700000001</c:v>
                </c:pt>
                <c:pt idx="46">
                  <c:v>2604.1860099999999</c:v>
                </c:pt>
                <c:pt idx="47">
                  <c:v>2611.2598800000001</c:v>
                </c:pt>
                <c:pt idx="48">
                  <c:v>2612.2552599999999</c:v>
                </c:pt>
                <c:pt idx="49">
                  <c:v>2603.14264</c:v>
                </c:pt>
                <c:pt idx="50">
                  <c:v>2603.8276900000001</c:v>
                </c:pt>
                <c:pt idx="51">
                  <c:v>2611.8341800000003</c:v>
                </c:pt>
                <c:pt idx="52">
                  <c:v>2600.4757500000001</c:v>
                </c:pt>
                <c:pt idx="53">
                  <c:v>2605.1034800000002</c:v>
                </c:pt>
                <c:pt idx="54">
                  <c:v>2603.1057799999999</c:v>
                </c:pt>
                <c:pt idx="55">
                  <c:v>1325.59464</c:v>
                </c:pt>
                <c:pt idx="56">
                  <c:v>1325.5096000000001</c:v>
                </c:pt>
                <c:pt idx="57">
                  <c:v>1325.8649599999999</c:v>
                </c:pt>
                <c:pt idx="58">
                  <c:v>1327.9925500000002</c:v>
                </c:pt>
                <c:pt idx="59">
                  <c:v>1326.7540800000002</c:v>
                </c:pt>
                <c:pt idx="60">
                  <c:v>1325.66255</c:v>
                </c:pt>
                <c:pt idx="61">
                  <c:v>1326.11382</c:v>
                </c:pt>
                <c:pt idx="62">
                  <c:v>1326.1614500000001</c:v>
                </c:pt>
                <c:pt idx="63">
                  <c:v>1325.69946</c:v>
                </c:pt>
                <c:pt idx="64">
                  <c:v>1531.31367</c:v>
                </c:pt>
                <c:pt idx="65">
                  <c:v>1529.3243600000001</c:v>
                </c:pt>
                <c:pt idx="66">
                  <c:v>1528.75071</c:v>
                </c:pt>
                <c:pt idx="67">
                  <c:v>1532.88021</c:v>
                </c:pt>
                <c:pt idx="68">
                  <c:v>1529.2655099999999</c:v>
                </c:pt>
                <c:pt idx="69">
                  <c:v>1529.0833700000001</c:v>
                </c:pt>
                <c:pt idx="70">
                  <c:v>1527.6733400000001</c:v>
                </c:pt>
                <c:pt idx="71">
                  <c:v>1524.9841100000001</c:v>
                </c:pt>
                <c:pt idx="72">
                  <c:v>870.02094999999997</c:v>
                </c:pt>
                <c:pt idx="73">
                  <c:v>870.20416</c:v>
                </c:pt>
                <c:pt idx="74">
                  <c:v>869.44149000000004</c:v>
                </c:pt>
                <c:pt idx="75">
                  <c:v>870.00716</c:v>
                </c:pt>
                <c:pt idx="76">
                  <c:v>869.88889000000006</c:v>
                </c:pt>
                <c:pt idx="77">
                  <c:v>868.0486800000001</c:v>
                </c:pt>
                <c:pt idx="78">
                  <c:v>867.37905000000012</c:v>
                </c:pt>
                <c:pt idx="79">
                  <c:v>868.03372999999999</c:v>
                </c:pt>
              </c:numCache>
            </c:numRef>
          </c:xVal>
          <c:yVal>
            <c:numRef>
              <c:f>' 10 models'!$L$2:$L$81</c:f>
              <c:numCache>
                <c:formatCode>General</c:formatCode>
                <c:ptCount val="80"/>
                <c:pt idx="0">
                  <c:v>1.3925326286467854</c:v>
                </c:pt>
                <c:pt idx="1">
                  <c:v>1.3925326286467854</c:v>
                </c:pt>
                <c:pt idx="2">
                  <c:v>1.3925326286467854</c:v>
                </c:pt>
                <c:pt idx="3">
                  <c:v>1.3925326286467854</c:v>
                </c:pt>
                <c:pt idx="4">
                  <c:v>1.3925326286467854</c:v>
                </c:pt>
                <c:pt idx="5">
                  <c:v>1.3925326286467854</c:v>
                </c:pt>
                <c:pt idx="6">
                  <c:v>1.3925326286467854</c:v>
                </c:pt>
                <c:pt idx="7">
                  <c:v>1.3925326286467854</c:v>
                </c:pt>
                <c:pt idx="8">
                  <c:v>1.3925326286467854</c:v>
                </c:pt>
                <c:pt idx="9">
                  <c:v>1.3925326286467854</c:v>
                </c:pt>
                <c:pt idx="10">
                  <c:v>1.3925326286467854</c:v>
                </c:pt>
                <c:pt idx="11">
                  <c:v>1.3925326286467854</c:v>
                </c:pt>
                <c:pt idx="12">
                  <c:v>1.3925326286467854</c:v>
                </c:pt>
                <c:pt idx="13">
                  <c:v>1.3925326286467854</c:v>
                </c:pt>
                <c:pt idx="14">
                  <c:v>1.3925326286467854</c:v>
                </c:pt>
                <c:pt idx="15">
                  <c:v>1.3925326286467854</c:v>
                </c:pt>
                <c:pt idx="16">
                  <c:v>1.3925326286467854</c:v>
                </c:pt>
                <c:pt idx="17">
                  <c:v>1.3925326286467854</c:v>
                </c:pt>
                <c:pt idx="18">
                  <c:v>1.3925326286467854</c:v>
                </c:pt>
                <c:pt idx="19">
                  <c:v>1.3925326286467854</c:v>
                </c:pt>
                <c:pt idx="20">
                  <c:v>1.3925326286467854</c:v>
                </c:pt>
                <c:pt idx="21">
                  <c:v>1.3925326286467854</c:v>
                </c:pt>
                <c:pt idx="22">
                  <c:v>1.3925326286467854</c:v>
                </c:pt>
                <c:pt idx="23">
                  <c:v>1.3925326286467854</c:v>
                </c:pt>
                <c:pt idx="24">
                  <c:v>1.3925326286467854</c:v>
                </c:pt>
                <c:pt idx="25">
                  <c:v>1.3925326286467854</c:v>
                </c:pt>
                <c:pt idx="26">
                  <c:v>1.3925326286467854</c:v>
                </c:pt>
                <c:pt idx="27">
                  <c:v>1.3925326286467854</c:v>
                </c:pt>
                <c:pt idx="28">
                  <c:v>1.3925326286467854</c:v>
                </c:pt>
                <c:pt idx="29">
                  <c:v>1.3925326286467854</c:v>
                </c:pt>
                <c:pt idx="30">
                  <c:v>1.3925326286467854</c:v>
                </c:pt>
                <c:pt idx="31">
                  <c:v>1.3925326286467854</c:v>
                </c:pt>
                <c:pt idx="32">
                  <c:v>1.3925326286467854</c:v>
                </c:pt>
                <c:pt idx="33">
                  <c:v>1.3925326286467854</c:v>
                </c:pt>
                <c:pt idx="34">
                  <c:v>1.3925326286467854</c:v>
                </c:pt>
                <c:pt idx="35">
                  <c:v>1.3925326286467854</c:v>
                </c:pt>
                <c:pt idx="36">
                  <c:v>1.3925326286467854</c:v>
                </c:pt>
                <c:pt idx="37">
                  <c:v>1.3925326286467854</c:v>
                </c:pt>
                <c:pt idx="38">
                  <c:v>1.3925326286467854</c:v>
                </c:pt>
                <c:pt idx="39">
                  <c:v>1.3925326286467854</c:v>
                </c:pt>
                <c:pt idx="40">
                  <c:v>1.3925326286467854</c:v>
                </c:pt>
                <c:pt idx="41">
                  <c:v>1.3925326286467854</c:v>
                </c:pt>
                <c:pt idx="42">
                  <c:v>1.3925326286467854</c:v>
                </c:pt>
                <c:pt idx="43">
                  <c:v>1.3925326286467854</c:v>
                </c:pt>
                <c:pt idx="44">
                  <c:v>1.3925326286467854</c:v>
                </c:pt>
                <c:pt idx="45">
                  <c:v>1.3925326286467854</c:v>
                </c:pt>
                <c:pt idx="46">
                  <c:v>1.3925326286467854</c:v>
                </c:pt>
                <c:pt idx="47">
                  <c:v>1.3925326286467854</c:v>
                </c:pt>
                <c:pt idx="48">
                  <c:v>1.3925326286467854</c:v>
                </c:pt>
                <c:pt idx="49">
                  <c:v>1.3925326286467854</c:v>
                </c:pt>
                <c:pt idx="50">
                  <c:v>1.3925326286467854</c:v>
                </c:pt>
                <c:pt idx="51">
                  <c:v>1.3925326286467854</c:v>
                </c:pt>
                <c:pt idx="52">
                  <c:v>1.3925326286467854</c:v>
                </c:pt>
                <c:pt idx="53">
                  <c:v>1.3925326286467854</c:v>
                </c:pt>
                <c:pt idx="54">
                  <c:v>1.3925326286467854</c:v>
                </c:pt>
                <c:pt idx="55">
                  <c:v>1.3925326286467854</c:v>
                </c:pt>
                <c:pt idx="56">
                  <c:v>1.3925326286467854</c:v>
                </c:pt>
                <c:pt idx="57">
                  <c:v>1.3925326286467854</c:v>
                </c:pt>
                <c:pt idx="58">
                  <c:v>1.3925326286467854</c:v>
                </c:pt>
                <c:pt idx="59">
                  <c:v>1.3925326286467854</c:v>
                </c:pt>
                <c:pt idx="60">
                  <c:v>1.3925326286467854</c:v>
                </c:pt>
                <c:pt idx="61">
                  <c:v>1.3925326286467854</c:v>
                </c:pt>
                <c:pt idx="62">
                  <c:v>1.3925326286467854</c:v>
                </c:pt>
                <c:pt idx="63">
                  <c:v>1.3925326286467854</c:v>
                </c:pt>
                <c:pt idx="64">
                  <c:v>1.3925326286467854</c:v>
                </c:pt>
                <c:pt idx="65">
                  <c:v>1.3925326286467854</c:v>
                </c:pt>
                <c:pt idx="66">
                  <c:v>1.3925326286467854</c:v>
                </c:pt>
                <c:pt idx="67">
                  <c:v>1.3925326286467854</c:v>
                </c:pt>
                <c:pt idx="68">
                  <c:v>1.3925326286467854</c:v>
                </c:pt>
                <c:pt idx="69">
                  <c:v>1.3925326286467854</c:v>
                </c:pt>
                <c:pt idx="70">
                  <c:v>1.3925326286467854</c:v>
                </c:pt>
                <c:pt idx="71">
                  <c:v>1.3925326286467854</c:v>
                </c:pt>
                <c:pt idx="72">
                  <c:v>1.3925326286467854</c:v>
                </c:pt>
                <c:pt idx="73">
                  <c:v>1.3925326286467854</c:v>
                </c:pt>
                <c:pt idx="74">
                  <c:v>1.3925326286467854</c:v>
                </c:pt>
                <c:pt idx="75">
                  <c:v>1.3925326286467854</c:v>
                </c:pt>
                <c:pt idx="76">
                  <c:v>1.3925326286467854</c:v>
                </c:pt>
                <c:pt idx="77">
                  <c:v>1.3925326286467854</c:v>
                </c:pt>
                <c:pt idx="78">
                  <c:v>1.3925326286467854</c:v>
                </c:pt>
                <c:pt idx="79">
                  <c:v>1.3925326286467854</c:v>
                </c:pt>
              </c:numCache>
            </c:numRef>
          </c:yVal>
          <c:smooth val="0"/>
        </c:ser>
        <c:ser>
          <c:idx val="2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models'!$C$2:$C$81</c:f>
              <c:numCache>
                <c:formatCode>General</c:formatCode>
                <c:ptCount val="80"/>
                <c:pt idx="0">
                  <c:v>4278.0518899999997</c:v>
                </c:pt>
                <c:pt idx="1">
                  <c:v>4271.1749100000006</c:v>
                </c:pt>
                <c:pt idx="2">
                  <c:v>4275.3864699999995</c:v>
                </c:pt>
                <c:pt idx="3">
                  <c:v>4276.1453799999999</c:v>
                </c:pt>
                <c:pt idx="4">
                  <c:v>4276.8858899999996</c:v>
                </c:pt>
                <c:pt idx="5">
                  <c:v>4278.5234400000008</c:v>
                </c:pt>
                <c:pt idx="6">
                  <c:v>4280.5147400000005</c:v>
                </c:pt>
                <c:pt idx="7">
                  <c:v>4280.0770700000003</c:v>
                </c:pt>
                <c:pt idx="8">
                  <c:v>4276.7086300000001</c:v>
                </c:pt>
                <c:pt idx="9">
                  <c:v>2323.60527</c:v>
                </c:pt>
                <c:pt idx="10">
                  <c:v>2331.09665</c:v>
                </c:pt>
                <c:pt idx="11">
                  <c:v>2335.0181600000001</c:v>
                </c:pt>
                <c:pt idx="12">
                  <c:v>2331.2368500000002</c:v>
                </c:pt>
                <c:pt idx="13">
                  <c:v>2335.9186</c:v>
                </c:pt>
                <c:pt idx="14">
                  <c:v>2333.7820200000001</c:v>
                </c:pt>
                <c:pt idx="15">
                  <c:v>1781.7425500000002</c:v>
                </c:pt>
                <c:pt idx="16">
                  <c:v>1781.3055300000001</c:v>
                </c:pt>
                <c:pt idx="17">
                  <c:v>1782.97919</c:v>
                </c:pt>
                <c:pt idx="18">
                  <c:v>1781.5083200000001</c:v>
                </c:pt>
                <c:pt idx="19">
                  <c:v>1781.31754</c:v>
                </c:pt>
                <c:pt idx="20">
                  <c:v>1783.2920000000001</c:v>
                </c:pt>
                <c:pt idx="21">
                  <c:v>1783.52025</c:v>
                </c:pt>
                <c:pt idx="22">
                  <c:v>4021.1005600000003</c:v>
                </c:pt>
                <c:pt idx="23">
                  <c:v>4019.3180600000001</c:v>
                </c:pt>
                <c:pt idx="24">
                  <c:v>4019.3180600000001</c:v>
                </c:pt>
                <c:pt idx="25">
                  <c:v>4024.0617700000003</c:v>
                </c:pt>
                <c:pt idx="26">
                  <c:v>4013.5837300000003</c:v>
                </c:pt>
                <c:pt idx="27">
                  <c:v>4017.2949900000003</c:v>
                </c:pt>
                <c:pt idx="28">
                  <c:v>4016.0880400000001</c:v>
                </c:pt>
                <c:pt idx="29">
                  <c:v>3002.35709</c:v>
                </c:pt>
                <c:pt idx="30">
                  <c:v>3002.1027000000004</c:v>
                </c:pt>
                <c:pt idx="31">
                  <c:v>3000.7121299999999</c:v>
                </c:pt>
                <c:pt idx="32">
                  <c:v>3005.7166099999999</c:v>
                </c:pt>
                <c:pt idx="33">
                  <c:v>3004.6467700000003</c:v>
                </c:pt>
                <c:pt idx="34">
                  <c:v>3003.4523900000004</c:v>
                </c:pt>
                <c:pt idx="35">
                  <c:v>3003.5497999999998</c:v>
                </c:pt>
                <c:pt idx="36">
                  <c:v>3001.14464</c:v>
                </c:pt>
                <c:pt idx="37">
                  <c:v>2933.9548100000002</c:v>
                </c:pt>
                <c:pt idx="38">
                  <c:v>2928.4703599999998</c:v>
                </c:pt>
                <c:pt idx="39">
                  <c:v>2929.3171400000001</c:v>
                </c:pt>
                <c:pt idx="40">
                  <c:v>2935.2722100000001</c:v>
                </c:pt>
                <c:pt idx="41">
                  <c:v>2931.2633100000003</c:v>
                </c:pt>
                <c:pt idx="42">
                  <c:v>2927.4032499999998</c:v>
                </c:pt>
                <c:pt idx="43">
                  <c:v>2932.7660800000003</c:v>
                </c:pt>
                <c:pt idx="44">
                  <c:v>2926.7661600000001</c:v>
                </c:pt>
                <c:pt idx="45">
                  <c:v>2926.5814700000001</c:v>
                </c:pt>
                <c:pt idx="46">
                  <c:v>2604.1860099999999</c:v>
                </c:pt>
                <c:pt idx="47">
                  <c:v>2611.2598800000001</c:v>
                </c:pt>
                <c:pt idx="48">
                  <c:v>2612.2552599999999</c:v>
                </c:pt>
                <c:pt idx="49">
                  <c:v>2603.14264</c:v>
                </c:pt>
                <c:pt idx="50">
                  <c:v>2603.8276900000001</c:v>
                </c:pt>
                <c:pt idx="51">
                  <c:v>2611.8341800000003</c:v>
                </c:pt>
                <c:pt idx="52">
                  <c:v>2600.4757500000001</c:v>
                </c:pt>
                <c:pt idx="53">
                  <c:v>2605.1034800000002</c:v>
                </c:pt>
                <c:pt idx="54">
                  <c:v>2603.1057799999999</c:v>
                </c:pt>
                <c:pt idx="55">
                  <c:v>1325.59464</c:v>
                </c:pt>
                <c:pt idx="56">
                  <c:v>1325.5096000000001</c:v>
                </c:pt>
                <c:pt idx="57">
                  <c:v>1325.8649599999999</c:v>
                </c:pt>
                <c:pt idx="58">
                  <c:v>1327.9925500000002</c:v>
                </c:pt>
                <c:pt idx="59">
                  <c:v>1326.7540800000002</c:v>
                </c:pt>
                <c:pt idx="60">
                  <c:v>1325.66255</c:v>
                </c:pt>
                <c:pt idx="61">
                  <c:v>1326.11382</c:v>
                </c:pt>
                <c:pt idx="62">
                  <c:v>1326.1614500000001</c:v>
                </c:pt>
                <c:pt idx="63">
                  <c:v>1325.69946</c:v>
                </c:pt>
                <c:pt idx="64">
                  <c:v>1531.31367</c:v>
                </c:pt>
                <c:pt idx="65">
                  <c:v>1529.3243600000001</c:v>
                </c:pt>
                <c:pt idx="66">
                  <c:v>1528.75071</c:v>
                </c:pt>
                <c:pt idx="67">
                  <c:v>1532.88021</c:v>
                </c:pt>
                <c:pt idx="68">
                  <c:v>1529.2655099999999</c:v>
                </c:pt>
                <c:pt idx="69">
                  <c:v>1529.0833700000001</c:v>
                </c:pt>
                <c:pt idx="70">
                  <c:v>1527.6733400000001</c:v>
                </c:pt>
                <c:pt idx="71">
                  <c:v>1524.9841100000001</c:v>
                </c:pt>
                <c:pt idx="72">
                  <c:v>870.02094999999997</c:v>
                </c:pt>
                <c:pt idx="73">
                  <c:v>870.20416</c:v>
                </c:pt>
                <c:pt idx="74">
                  <c:v>869.44149000000004</c:v>
                </c:pt>
                <c:pt idx="75">
                  <c:v>870.00716</c:v>
                </c:pt>
                <c:pt idx="76">
                  <c:v>869.88889000000006</c:v>
                </c:pt>
                <c:pt idx="77">
                  <c:v>868.0486800000001</c:v>
                </c:pt>
                <c:pt idx="78">
                  <c:v>867.37905000000012</c:v>
                </c:pt>
                <c:pt idx="79">
                  <c:v>868.03372999999999</c:v>
                </c:pt>
              </c:numCache>
            </c:numRef>
          </c:xVal>
          <c:yVal>
            <c:numRef>
              <c:f>' 10 models'!$M$2:$M$81</c:f>
              <c:numCache>
                <c:formatCode>General</c:formatCode>
                <c:ptCount val="80"/>
                <c:pt idx="0">
                  <c:v>0.38037514196609434</c:v>
                </c:pt>
                <c:pt idx="1">
                  <c:v>0.38037514196609434</c:v>
                </c:pt>
                <c:pt idx="2">
                  <c:v>0.38037514196609434</c:v>
                </c:pt>
                <c:pt idx="3">
                  <c:v>0.38037514196609434</c:v>
                </c:pt>
                <c:pt idx="4">
                  <c:v>0.38037514196609434</c:v>
                </c:pt>
                <c:pt idx="5">
                  <c:v>0.38037514196609434</c:v>
                </c:pt>
                <c:pt idx="6">
                  <c:v>0.38037514196609434</c:v>
                </c:pt>
                <c:pt idx="7">
                  <c:v>0.38037514196609434</c:v>
                </c:pt>
                <c:pt idx="8">
                  <c:v>0.38037514196609434</c:v>
                </c:pt>
                <c:pt idx="9">
                  <c:v>0.38037514196609434</c:v>
                </c:pt>
                <c:pt idx="10">
                  <c:v>0.38037514196609434</c:v>
                </c:pt>
                <c:pt idx="11">
                  <c:v>0.38037514196609434</c:v>
                </c:pt>
                <c:pt idx="12">
                  <c:v>0.38037514196609434</c:v>
                </c:pt>
                <c:pt idx="13">
                  <c:v>0.38037514196609434</c:v>
                </c:pt>
                <c:pt idx="14">
                  <c:v>0.38037514196609434</c:v>
                </c:pt>
                <c:pt idx="15">
                  <c:v>0.38037514196609434</c:v>
                </c:pt>
                <c:pt idx="16">
                  <c:v>0.38037514196609434</c:v>
                </c:pt>
                <c:pt idx="17">
                  <c:v>0.38037514196609434</c:v>
                </c:pt>
                <c:pt idx="18">
                  <c:v>0.38037514196609434</c:v>
                </c:pt>
                <c:pt idx="19">
                  <c:v>0.38037514196609434</c:v>
                </c:pt>
                <c:pt idx="20">
                  <c:v>0.38037514196609434</c:v>
                </c:pt>
                <c:pt idx="21">
                  <c:v>0.38037514196609434</c:v>
                </c:pt>
                <c:pt idx="22">
                  <c:v>0.38037514196609434</c:v>
                </c:pt>
                <c:pt idx="23">
                  <c:v>0.38037514196609434</c:v>
                </c:pt>
                <c:pt idx="24">
                  <c:v>0.38037514196609434</c:v>
                </c:pt>
                <c:pt idx="25">
                  <c:v>0.38037514196609434</c:v>
                </c:pt>
                <c:pt idx="26">
                  <c:v>0.38037514196609434</c:v>
                </c:pt>
                <c:pt idx="27">
                  <c:v>0.38037514196609434</c:v>
                </c:pt>
                <c:pt idx="28">
                  <c:v>0.38037514196609434</c:v>
                </c:pt>
                <c:pt idx="29">
                  <c:v>0.38037514196609434</c:v>
                </c:pt>
                <c:pt idx="30">
                  <c:v>0.38037514196609434</c:v>
                </c:pt>
                <c:pt idx="31">
                  <c:v>0.38037514196609434</c:v>
                </c:pt>
                <c:pt idx="32">
                  <c:v>0.38037514196609434</c:v>
                </c:pt>
                <c:pt idx="33">
                  <c:v>0.38037514196609434</c:v>
                </c:pt>
                <c:pt idx="34">
                  <c:v>0.38037514196609434</c:v>
                </c:pt>
                <c:pt idx="35">
                  <c:v>0.38037514196609434</c:v>
                </c:pt>
                <c:pt idx="36">
                  <c:v>0.38037514196609434</c:v>
                </c:pt>
                <c:pt idx="37">
                  <c:v>0.38037514196609434</c:v>
                </c:pt>
                <c:pt idx="38">
                  <c:v>0.38037514196609434</c:v>
                </c:pt>
                <c:pt idx="39">
                  <c:v>0.38037514196609434</c:v>
                </c:pt>
                <c:pt idx="40">
                  <c:v>0.38037514196609434</c:v>
                </c:pt>
                <c:pt idx="41">
                  <c:v>0.38037514196609434</c:v>
                </c:pt>
                <c:pt idx="42">
                  <c:v>0.38037514196609434</c:v>
                </c:pt>
                <c:pt idx="43">
                  <c:v>0.38037514196609434</c:v>
                </c:pt>
                <c:pt idx="44">
                  <c:v>0.38037514196609434</c:v>
                </c:pt>
                <c:pt idx="45">
                  <c:v>0.38037514196609434</c:v>
                </c:pt>
                <c:pt idx="46">
                  <c:v>0.38037514196609434</c:v>
                </c:pt>
                <c:pt idx="47">
                  <c:v>0.38037514196609434</c:v>
                </c:pt>
                <c:pt idx="48">
                  <c:v>0.38037514196609434</c:v>
                </c:pt>
                <c:pt idx="49">
                  <c:v>0.38037514196609434</c:v>
                </c:pt>
                <c:pt idx="50">
                  <c:v>0.38037514196609434</c:v>
                </c:pt>
                <c:pt idx="51">
                  <c:v>0.38037514196609434</c:v>
                </c:pt>
                <c:pt idx="52">
                  <c:v>0.38037514196609434</c:v>
                </c:pt>
                <c:pt idx="53">
                  <c:v>0.38037514196609434</c:v>
                </c:pt>
                <c:pt idx="54">
                  <c:v>0.38037514196609434</c:v>
                </c:pt>
                <c:pt idx="55">
                  <c:v>0.38037514196609434</c:v>
                </c:pt>
                <c:pt idx="56">
                  <c:v>0.38037514196609434</c:v>
                </c:pt>
                <c:pt idx="57">
                  <c:v>0.38037514196609434</c:v>
                </c:pt>
                <c:pt idx="58">
                  <c:v>0.38037514196609434</c:v>
                </c:pt>
                <c:pt idx="59">
                  <c:v>0.38037514196609434</c:v>
                </c:pt>
                <c:pt idx="60">
                  <c:v>0.38037514196609434</c:v>
                </c:pt>
                <c:pt idx="61">
                  <c:v>0.38037514196609434</c:v>
                </c:pt>
                <c:pt idx="62">
                  <c:v>0.38037514196609434</c:v>
                </c:pt>
                <c:pt idx="63">
                  <c:v>0.38037514196609434</c:v>
                </c:pt>
                <c:pt idx="64">
                  <c:v>0.38037514196609434</c:v>
                </c:pt>
                <c:pt idx="65">
                  <c:v>0.38037514196609434</c:v>
                </c:pt>
                <c:pt idx="66">
                  <c:v>0.38037514196609434</c:v>
                </c:pt>
                <c:pt idx="67">
                  <c:v>0.38037514196609434</c:v>
                </c:pt>
                <c:pt idx="68">
                  <c:v>0.38037514196609434</c:v>
                </c:pt>
                <c:pt idx="69">
                  <c:v>0.38037514196609434</c:v>
                </c:pt>
                <c:pt idx="70">
                  <c:v>0.38037514196609434</c:v>
                </c:pt>
                <c:pt idx="71">
                  <c:v>0.38037514196609434</c:v>
                </c:pt>
                <c:pt idx="72">
                  <c:v>0.38037514196609434</c:v>
                </c:pt>
                <c:pt idx="73">
                  <c:v>0.38037514196609434</c:v>
                </c:pt>
                <c:pt idx="74">
                  <c:v>0.38037514196609434</c:v>
                </c:pt>
                <c:pt idx="75">
                  <c:v>0.38037514196609434</c:v>
                </c:pt>
                <c:pt idx="76">
                  <c:v>0.38037514196609434</c:v>
                </c:pt>
                <c:pt idx="77">
                  <c:v>0.38037514196609434</c:v>
                </c:pt>
                <c:pt idx="78">
                  <c:v>0.38037514196609434</c:v>
                </c:pt>
                <c:pt idx="79">
                  <c:v>0.38037514196609434</c:v>
                </c:pt>
              </c:numCache>
            </c:numRef>
          </c:yVal>
          <c:smooth val="0"/>
        </c:ser>
        <c:ser>
          <c:idx val="3"/>
          <c:order val="3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models'!$C$2:$C$81</c:f>
              <c:numCache>
                <c:formatCode>General</c:formatCode>
                <c:ptCount val="80"/>
                <c:pt idx="0">
                  <c:v>4278.0518899999997</c:v>
                </c:pt>
                <c:pt idx="1">
                  <c:v>4271.1749100000006</c:v>
                </c:pt>
                <c:pt idx="2">
                  <c:v>4275.3864699999995</c:v>
                </c:pt>
                <c:pt idx="3">
                  <c:v>4276.1453799999999</c:v>
                </c:pt>
                <c:pt idx="4">
                  <c:v>4276.8858899999996</c:v>
                </c:pt>
                <c:pt idx="5">
                  <c:v>4278.5234400000008</c:v>
                </c:pt>
                <c:pt idx="6">
                  <c:v>4280.5147400000005</c:v>
                </c:pt>
                <c:pt idx="7">
                  <c:v>4280.0770700000003</c:v>
                </c:pt>
                <c:pt idx="8">
                  <c:v>4276.7086300000001</c:v>
                </c:pt>
                <c:pt idx="9">
                  <c:v>2323.60527</c:v>
                </c:pt>
                <c:pt idx="10">
                  <c:v>2331.09665</c:v>
                </c:pt>
                <c:pt idx="11">
                  <c:v>2335.0181600000001</c:v>
                </c:pt>
                <c:pt idx="12">
                  <c:v>2331.2368500000002</c:v>
                </c:pt>
                <c:pt idx="13">
                  <c:v>2335.9186</c:v>
                </c:pt>
                <c:pt idx="14">
                  <c:v>2333.7820200000001</c:v>
                </c:pt>
                <c:pt idx="15">
                  <c:v>1781.7425500000002</c:v>
                </c:pt>
                <c:pt idx="16">
                  <c:v>1781.3055300000001</c:v>
                </c:pt>
                <c:pt idx="17">
                  <c:v>1782.97919</c:v>
                </c:pt>
                <c:pt idx="18">
                  <c:v>1781.5083200000001</c:v>
                </c:pt>
                <c:pt idx="19">
                  <c:v>1781.31754</c:v>
                </c:pt>
                <c:pt idx="20">
                  <c:v>1783.2920000000001</c:v>
                </c:pt>
                <c:pt idx="21">
                  <c:v>1783.52025</c:v>
                </c:pt>
                <c:pt idx="22">
                  <c:v>4021.1005600000003</c:v>
                </c:pt>
                <c:pt idx="23">
                  <c:v>4019.3180600000001</c:v>
                </c:pt>
                <c:pt idx="24">
                  <c:v>4019.3180600000001</c:v>
                </c:pt>
                <c:pt idx="25">
                  <c:v>4024.0617700000003</c:v>
                </c:pt>
                <c:pt idx="26">
                  <c:v>4013.5837300000003</c:v>
                </c:pt>
                <c:pt idx="27">
                  <c:v>4017.2949900000003</c:v>
                </c:pt>
                <c:pt idx="28">
                  <c:v>4016.0880400000001</c:v>
                </c:pt>
                <c:pt idx="29">
                  <c:v>3002.35709</c:v>
                </c:pt>
                <c:pt idx="30">
                  <c:v>3002.1027000000004</c:v>
                </c:pt>
                <c:pt idx="31">
                  <c:v>3000.7121299999999</c:v>
                </c:pt>
                <c:pt idx="32">
                  <c:v>3005.7166099999999</c:v>
                </c:pt>
                <c:pt idx="33">
                  <c:v>3004.6467700000003</c:v>
                </c:pt>
                <c:pt idx="34">
                  <c:v>3003.4523900000004</c:v>
                </c:pt>
                <c:pt idx="35">
                  <c:v>3003.5497999999998</c:v>
                </c:pt>
                <c:pt idx="36">
                  <c:v>3001.14464</c:v>
                </c:pt>
                <c:pt idx="37">
                  <c:v>2933.9548100000002</c:v>
                </c:pt>
                <c:pt idx="38">
                  <c:v>2928.4703599999998</c:v>
                </c:pt>
                <c:pt idx="39">
                  <c:v>2929.3171400000001</c:v>
                </c:pt>
                <c:pt idx="40">
                  <c:v>2935.2722100000001</c:v>
                </c:pt>
                <c:pt idx="41">
                  <c:v>2931.2633100000003</c:v>
                </c:pt>
                <c:pt idx="42">
                  <c:v>2927.4032499999998</c:v>
                </c:pt>
                <c:pt idx="43">
                  <c:v>2932.7660800000003</c:v>
                </c:pt>
                <c:pt idx="44">
                  <c:v>2926.7661600000001</c:v>
                </c:pt>
                <c:pt idx="45">
                  <c:v>2926.5814700000001</c:v>
                </c:pt>
                <c:pt idx="46">
                  <c:v>2604.1860099999999</c:v>
                </c:pt>
                <c:pt idx="47">
                  <c:v>2611.2598800000001</c:v>
                </c:pt>
                <c:pt idx="48">
                  <c:v>2612.2552599999999</c:v>
                </c:pt>
                <c:pt idx="49">
                  <c:v>2603.14264</c:v>
                </c:pt>
                <c:pt idx="50">
                  <c:v>2603.8276900000001</c:v>
                </c:pt>
                <c:pt idx="51">
                  <c:v>2611.8341800000003</c:v>
                </c:pt>
                <c:pt idx="52">
                  <c:v>2600.4757500000001</c:v>
                </c:pt>
                <c:pt idx="53">
                  <c:v>2605.1034800000002</c:v>
                </c:pt>
                <c:pt idx="54">
                  <c:v>2603.1057799999999</c:v>
                </c:pt>
                <c:pt idx="55">
                  <c:v>1325.59464</c:v>
                </c:pt>
                <c:pt idx="56">
                  <c:v>1325.5096000000001</c:v>
                </c:pt>
                <c:pt idx="57">
                  <c:v>1325.8649599999999</c:v>
                </c:pt>
                <c:pt idx="58">
                  <c:v>1327.9925500000002</c:v>
                </c:pt>
                <c:pt idx="59">
                  <c:v>1326.7540800000002</c:v>
                </c:pt>
                <c:pt idx="60">
                  <c:v>1325.66255</c:v>
                </c:pt>
                <c:pt idx="61">
                  <c:v>1326.11382</c:v>
                </c:pt>
                <c:pt idx="62">
                  <c:v>1326.1614500000001</c:v>
                </c:pt>
                <c:pt idx="63">
                  <c:v>1325.69946</c:v>
                </c:pt>
                <c:pt idx="64">
                  <c:v>1531.31367</c:v>
                </c:pt>
                <c:pt idx="65">
                  <c:v>1529.3243600000001</c:v>
                </c:pt>
                <c:pt idx="66">
                  <c:v>1528.75071</c:v>
                </c:pt>
                <c:pt idx="67">
                  <c:v>1532.88021</c:v>
                </c:pt>
                <c:pt idx="68">
                  <c:v>1529.2655099999999</c:v>
                </c:pt>
                <c:pt idx="69">
                  <c:v>1529.0833700000001</c:v>
                </c:pt>
                <c:pt idx="70">
                  <c:v>1527.6733400000001</c:v>
                </c:pt>
                <c:pt idx="71">
                  <c:v>1524.9841100000001</c:v>
                </c:pt>
                <c:pt idx="72">
                  <c:v>870.02094999999997</c:v>
                </c:pt>
                <c:pt idx="73">
                  <c:v>870.20416</c:v>
                </c:pt>
                <c:pt idx="74">
                  <c:v>869.44149000000004</c:v>
                </c:pt>
                <c:pt idx="75">
                  <c:v>870.00716</c:v>
                </c:pt>
                <c:pt idx="76">
                  <c:v>869.88889000000006</c:v>
                </c:pt>
                <c:pt idx="77">
                  <c:v>868.0486800000001</c:v>
                </c:pt>
                <c:pt idx="78">
                  <c:v>867.37905000000012</c:v>
                </c:pt>
                <c:pt idx="79">
                  <c:v>868.03372999999999</c:v>
                </c:pt>
              </c:numCache>
            </c:numRef>
          </c:xVal>
          <c:yVal>
            <c:numRef>
              <c:f>' 10 models'!$N$2:$N$81</c:f>
              <c:numCache>
                <c:formatCode>General</c:formatCode>
                <c:ptCount val="80"/>
                <c:pt idx="0">
                  <c:v>2.4046901153274765</c:v>
                </c:pt>
                <c:pt idx="1">
                  <c:v>2.4046901153274765</c:v>
                </c:pt>
                <c:pt idx="2">
                  <c:v>2.4046901153274765</c:v>
                </c:pt>
                <c:pt idx="3">
                  <c:v>2.4046901153274765</c:v>
                </c:pt>
                <c:pt idx="4">
                  <c:v>2.4046901153274765</c:v>
                </c:pt>
                <c:pt idx="5">
                  <c:v>2.4046901153274765</c:v>
                </c:pt>
                <c:pt idx="6">
                  <c:v>2.4046901153274765</c:v>
                </c:pt>
                <c:pt idx="7">
                  <c:v>2.4046901153274765</c:v>
                </c:pt>
                <c:pt idx="8">
                  <c:v>2.4046901153274765</c:v>
                </c:pt>
                <c:pt idx="9">
                  <c:v>2.4046901153274765</c:v>
                </c:pt>
                <c:pt idx="10">
                  <c:v>2.4046901153274765</c:v>
                </c:pt>
                <c:pt idx="11">
                  <c:v>2.4046901153274765</c:v>
                </c:pt>
                <c:pt idx="12">
                  <c:v>2.4046901153274765</c:v>
                </c:pt>
                <c:pt idx="13">
                  <c:v>2.4046901153274765</c:v>
                </c:pt>
                <c:pt idx="14">
                  <c:v>2.4046901153274765</c:v>
                </c:pt>
                <c:pt idx="15">
                  <c:v>2.4046901153274765</c:v>
                </c:pt>
                <c:pt idx="16">
                  <c:v>2.4046901153274765</c:v>
                </c:pt>
                <c:pt idx="17">
                  <c:v>2.4046901153274765</c:v>
                </c:pt>
                <c:pt idx="18">
                  <c:v>2.4046901153274765</c:v>
                </c:pt>
                <c:pt idx="19">
                  <c:v>2.4046901153274765</c:v>
                </c:pt>
                <c:pt idx="20">
                  <c:v>2.4046901153274765</c:v>
                </c:pt>
                <c:pt idx="21">
                  <c:v>2.4046901153274765</c:v>
                </c:pt>
                <c:pt idx="22">
                  <c:v>2.4046901153274765</c:v>
                </c:pt>
                <c:pt idx="23">
                  <c:v>2.4046901153274765</c:v>
                </c:pt>
                <c:pt idx="24">
                  <c:v>2.4046901153274765</c:v>
                </c:pt>
                <c:pt idx="25">
                  <c:v>2.4046901153274765</c:v>
                </c:pt>
                <c:pt idx="26">
                  <c:v>2.4046901153274765</c:v>
                </c:pt>
                <c:pt idx="27">
                  <c:v>2.4046901153274765</c:v>
                </c:pt>
                <c:pt idx="28">
                  <c:v>2.4046901153274765</c:v>
                </c:pt>
                <c:pt idx="29">
                  <c:v>2.4046901153274765</c:v>
                </c:pt>
                <c:pt idx="30">
                  <c:v>2.4046901153274765</c:v>
                </c:pt>
                <c:pt idx="31">
                  <c:v>2.4046901153274765</c:v>
                </c:pt>
                <c:pt idx="32">
                  <c:v>2.4046901153274765</c:v>
                </c:pt>
                <c:pt idx="33">
                  <c:v>2.4046901153274765</c:v>
                </c:pt>
                <c:pt idx="34">
                  <c:v>2.4046901153274765</c:v>
                </c:pt>
                <c:pt idx="35">
                  <c:v>2.4046901153274765</c:v>
                </c:pt>
                <c:pt idx="36">
                  <c:v>2.4046901153274765</c:v>
                </c:pt>
                <c:pt idx="37">
                  <c:v>2.4046901153274765</c:v>
                </c:pt>
                <c:pt idx="38">
                  <c:v>2.4046901153274765</c:v>
                </c:pt>
                <c:pt idx="39">
                  <c:v>2.4046901153274765</c:v>
                </c:pt>
                <c:pt idx="40">
                  <c:v>2.4046901153274765</c:v>
                </c:pt>
                <c:pt idx="41">
                  <c:v>2.4046901153274765</c:v>
                </c:pt>
                <c:pt idx="42">
                  <c:v>2.4046901153274765</c:v>
                </c:pt>
                <c:pt idx="43">
                  <c:v>2.4046901153274765</c:v>
                </c:pt>
                <c:pt idx="44">
                  <c:v>2.4046901153274765</c:v>
                </c:pt>
                <c:pt idx="45">
                  <c:v>2.4046901153274765</c:v>
                </c:pt>
                <c:pt idx="46">
                  <c:v>2.4046901153274765</c:v>
                </c:pt>
                <c:pt idx="47">
                  <c:v>2.4046901153274765</c:v>
                </c:pt>
                <c:pt idx="48">
                  <c:v>2.4046901153274765</c:v>
                </c:pt>
                <c:pt idx="49">
                  <c:v>2.4046901153274765</c:v>
                </c:pt>
                <c:pt idx="50">
                  <c:v>2.4046901153274765</c:v>
                </c:pt>
                <c:pt idx="51">
                  <c:v>2.4046901153274765</c:v>
                </c:pt>
                <c:pt idx="52">
                  <c:v>2.4046901153274765</c:v>
                </c:pt>
                <c:pt idx="53">
                  <c:v>2.4046901153274765</c:v>
                </c:pt>
                <c:pt idx="54">
                  <c:v>2.4046901153274765</c:v>
                </c:pt>
                <c:pt idx="55">
                  <c:v>2.4046901153274765</c:v>
                </c:pt>
                <c:pt idx="56">
                  <c:v>2.4046901153274765</c:v>
                </c:pt>
                <c:pt idx="57">
                  <c:v>2.4046901153274765</c:v>
                </c:pt>
                <c:pt idx="58">
                  <c:v>2.4046901153274765</c:v>
                </c:pt>
                <c:pt idx="59">
                  <c:v>2.4046901153274765</c:v>
                </c:pt>
                <c:pt idx="60">
                  <c:v>2.4046901153274765</c:v>
                </c:pt>
                <c:pt idx="61">
                  <c:v>2.4046901153274765</c:v>
                </c:pt>
                <c:pt idx="62">
                  <c:v>2.4046901153274765</c:v>
                </c:pt>
                <c:pt idx="63">
                  <c:v>2.4046901153274765</c:v>
                </c:pt>
                <c:pt idx="64">
                  <c:v>2.4046901153274765</c:v>
                </c:pt>
                <c:pt idx="65">
                  <c:v>2.4046901153274765</c:v>
                </c:pt>
                <c:pt idx="66">
                  <c:v>2.4046901153274765</c:v>
                </c:pt>
                <c:pt idx="67">
                  <c:v>2.4046901153274765</c:v>
                </c:pt>
                <c:pt idx="68">
                  <c:v>2.4046901153274765</c:v>
                </c:pt>
                <c:pt idx="69">
                  <c:v>2.4046901153274765</c:v>
                </c:pt>
                <c:pt idx="70">
                  <c:v>2.4046901153274765</c:v>
                </c:pt>
                <c:pt idx="71">
                  <c:v>2.4046901153274765</c:v>
                </c:pt>
                <c:pt idx="72">
                  <c:v>2.4046901153274765</c:v>
                </c:pt>
                <c:pt idx="73">
                  <c:v>2.4046901153274765</c:v>
                </c:pt>
                <c:pt idx="74">
                  <c:v>2.4046901153274765</c:v>
                </c:pt>
                <c:pt idx="75">
                  <c:v>2.4046901153274765</c:v>
                </c:pt>
                <c:pt idx="76">
                  <c:v>2.4046901153274765</c:v>
                </c:pt>
                <c:pt idx="77">
                  <c:v>2.4046901153274765</c:v>
                </c:pt>
                <c:pt idx="78">
                  <c:v>2.4046901153274765</c:v>
                </c:pt>
                <c:pt idx="79">
                  <c:v>2.4046901153274765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4714360"/>
        <c:axId val="354713968"/>
      </c:scatterChart>
      <c:valAx>
        <c:axId val="354714360"/>
        <c:scaling>
          <c:orientation val="minMax"/>
          <c:max val="45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54713968"/>
        <c:crosses val="autoZero"/>
        <c:crossBetween val="midCat"/>
        <c:majorUnit val="1500"/>
      </c:valAx>
      <c:valAx>
        <c:axId val="354713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54714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 10 models'!$U$12:$U$16</c:f>
                <c:numCache>
                  <c:formatCode>General</c:formatCode>
                  <c:ptCount val="5"/>
                  <c:pt idx="0">
                    <c:v>0.15193106623087566</c:v>
                  </c:pt>
                  <c:pt idx="1">
                    <c:v>0.43259060576291658</c:v>
                  </c:pt>
                  <c:pt idx="2">
                    <c:v>0.29217822803362653</c:v>
                  </c:pt>
                  <c:pt idx="3">
                    <c:v>0.22364189376613944</c:v>
                  </c:pt>
                  <c:pt idx="4">
                    <c:v>0.27225604690535932</c:v>
                  </c:pt>
                </c:numCache>
              </c:numRef>
            </c:plus>
            <c:minus>
              <c:numRef>
                <c:f>' 10 models'!$U$12:$U$16</c:f>
                <c:numCache>
                  <c:formatCode>General</c:formatCode>
                  <c:ptCount val="5"/>
                  <c:pt idx="0">
                    <c:v>0.15193106623087566</c:v>
                  </c:pt>
                  <c:pt idx="1">
                    <c:v>0.43259060576291658</c:v>
                  </c:pt>
                  <c:pt idx="2">
                    <c:v>0.29217822803362653</c:v>
                  </c:pt>
                  <c:pt idx="3">
                    <c:v>0.22364189376613944</c:v>
                  </c:pt>
                  <c:pt idx="4">
                    <c:v>0.27225604690535932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 10 models'!$V$2:$V$6</c:f>
              <c:numCache>
                <c:formatCode>General</c:formatCode>
                <c:ptCount val="5"/>
                <c:pt idx="0">
                  <c:v>4277.0520466666676</c:v>
                </c:pt>
                <c:pt idx="1">
                  <c:v>2331.7762583333338</c:v>
                </c:pt>
                <c:pt idx="2">
                  <c:v>4018.6807442857144</c:v>
                </c:pt>
                <c:pt idx="3">
                  <c:v>3002.9602662500001</c:v>
                </c:pt>
                <c:pt idx="4">
                  <c:v>2930.1994211111114</c:v>
                </c:pt>
              </c:numCache>
            </c:numRef>
          </c:xVal>
          <c:yVal>
            <c:numRef>
              <c:f>' 10 models'!$U$2:$U$6</c:f>
              <c:numCache>
                <c:formatCode>General</c:formatCode>
                <c:ptCount val="5"/>
                <c:pt idx="0">
                  <c:v>0.90463983761541789</c:v>
                </c:pt>
                <c:pt idx="1">
                  <c:v>1.3358316874214478</c:v>
                </c:pt>
                <c:pt idx="2">
                  <c:v>0.89422943104315189</c:v>
                </c:pt>
                <c:pt idx="3">
                  <c:v>0.86084037040419892</c:v>
                </c:pt>
                <c:pt idx="4">
                  <c:v>1.3165143238418584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 10 models'!$W$12:$W$16</c:f>
                <c:numCache>
                  <c:formatCode>General</c:formatCode>
                  <c:ptCount val="5"/>
                  <c:pt idx="0">
                    <c:v>0.44910549182894133</c:v>
                  </c:pt>
                  <c:pt idx="1">
                    <c:v>0.26240329572303189</c:v>
                  </c:pt>
                  <c:pt idx="2">
                    <c:v>0.22527266890002845</c:v>
                  </c:pt>
                  <c:pt idx="3">
                    <c:v>0.24223948908355517</c:v>
                  </c:pt>
                  <c:pt idx="4">
                    <c:v>0.61089742905898803</c:v>
                  </c:pt>
                </c:numCache>
              </c:numRef>
            </c:plus>
            <c:minus>
              <c:numRef>
                <c:f>' 10 models'!$W$12:$W$16</c:f>
                <c:numCache>
                  <c:formatCode>General</c:formatCode>
                  <c:ptCount val="5"/>
                  <c:pt idx="0">
                    <c:v>0.44910549182894133</c:v>
                  </c:pt>
                  <c:pt idx="1">
                    <c:v>0.26240329572303189</c:v>
                  </c:pt>
                  <c:pt idx="2">
                    <c:v>0.22527266890002845</c:v>
                  </c:pt>
                  <c:pt idx="3">
                    <c:v>0.24223948908355517</c:v>
                  </c:pt>
                  <c:pt idx="4">
                    <c:v>0.61089742905898803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 10 models'!$X$2:$X$6</c:f>
              <c:numCache>
                <c:formatCode>General</c:formatCode>
                <c:ptCount val="5"/>
                <c:pt idx="0">
                  <c:v>1782.2379114285711</c:v>
                </c:pt>
                <c:pt idx="1">
                  <c:v>2606.1322966666671</c:v>
                </c:pt>
                <c:pt idx="2">
                  <c:v>1326.1503455555555</c:v>
                </c:pt>
                <c:pt idx="3">
                  <c:v>1529.15941</c:v>
                </c:pt>
                <c:pt idx="4">
                  <c:v>1198.83501125</c:v>
                </c:pt>
              </c:numCache>
            </c:numRef>
          </c:xVal>
          <c:yVal>
            <c:numRef>
              <c:f>' 10 models'!$W$2:$W$6</c:f>
              <c:numCache>
                <c:formatCode>General</c:formatCode>
                <c:ptCount val="5"/>
                <c:pt idx="0">
                  <c:v>1.4284108853088202</c:v>
                </c:pt>
                <c:pt idx="1">
                  <c:v>1.4124093299954967</c:v>
                </c:pt>
                <c:pt idx="2">
                  <c:v>1.9364920926420777</c:v>
                </c:pt>
                <c:pt idx="3">
                  <c:v>1.6916817677857794</c:v>
                </c:pt>
                <c:pt idx="4">
                  <c:v>2.072307573797104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789968"/>
        <c:axId val="495785656"/>
      </c:scatterChart>
      <c:valAx>
        <c:axId val="361789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785656"/>
        <c:crosses val="autoZero"/>
        <c:crossBetween val="midCat"/>
      </c:valAx>
      <c:valAx>
        <c:axId val="495785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1789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724612121737302"/>
          <c:y val="9.9395624506113264E-2"/>
          <c:w val="0.65314904042822131"/>
          <c:h val="0.68714814702590599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-4.6164724449296528E-2"/>
                  <c:y val="-4.6436099402972844E-2"/>
                </c:manualLayout>
              </c:layout>
              <c:numFmt formatCode="General" sourceLinked="0"/>
            </c:trendlineLbl>
          </c:trendline>
          <c:xVal>
            <c:numRef>
              <c:f>' 10 models log'!$D$2:$D$81</c:f>
              <c:numCache>
                <c:formatCode>General</c:formatCode>
                <c:ptCount val="80"/>
                <c:pt idx="0">
                  <c:v>836.93801164785737</c:v>
                </c:pt>
                <c:pt idx="1">
                  <c:v>836.889652901094</c:v>
                </c:pt>
                <c:pt idx="2">
                  <c:v>836.97511082164181</c:v>
                </c:pt>
                <c:pt idx="3">
                  <c:v>837.16820229674886</c:v>
                </c:pt>
                <c:pt idx="4">
                  <c:v>837.2384528744011</c:v>
                </c:pt>
                <c:pt idx="5">
                  <c:v>837.02654916162885</c:v>
                </c:pt>
                <c:pt idx="6">
                  <c:v>836.97392877116727</c:v>
                </c:pt>
                <c:pt idx="7">
                  <c:v>837.07842968188402</c:v>
                </c:pt>
                <c:pt idx="8">
                  <c:v>836.73308564802153</c:v>
                </c:pt>
                <c:pt idx="9">
                  <c:v>776.39452230648544</c:v>
                </c:pt>
                <c:pt idx="10">
                  <c:v>776.22612413286754</c:v>
                </c:pt>
                <c:pt idx="11">
                  <c:v>777.17888373496362</c:v>
                </c:pt>
                <c:pt idx="12">
                  <c:v>776.96805622317709</c:v>
                </c:pt>
                <c:pt idx="13">
                  <c:v>776.44369689139944</c:v>
                </c:pt>
                <c:pt idx="14">
                  <c:v>777.37653278153016</c:v>
                </c:pt>
                <c:pt idx="15">
                  <c:v>749.70082072833804</c:v>
                </c:pt>
                <c:pt idx="16">
                  <c:v>750.89919632593262</c:v>
                </c:pt>
                <c:pt idx="17">
                  <c:v>750.00030948031053</c:v>
                </c:pt>
                <c:pt idx="18">
                  <c:v>749.87299013879647</c:v>
                </c:pt>
                <c:pt idx="19">
                  <c:v>749.61554001259378</c:v>
                </c:pt>
                <c:pt idx="20">
                  <c:v>749.82096601406829</c:v>
                </c:pt>
                <c:pt idx="21">
                  <c:v>749.94994470724384</c:v>
                </c:pt>
                <c:pt idx="22">
                  <c:v>830.90894653004921</c:v>
                </c:pt>
                <c:pt idx="23">
                  <c:v>831.27595455951371</c:v>
                </c:pt>
                <c:pt idx="24">
                  <c:v>830.97737975195469</c:v>
                </c:pt>
                <c:pt idx="25">
                  <c:v>830.70606091526975</c:v>
                </c:pt>
                <c:pt idx="26">
                  <c:v>830.44179232049441</c:v>
                </c:pt>
                <c:pt idx="27">
                  <c:v>830.36499195953559</c:v>
                </c:pt>
                <c:pt idx="28">
                  <c:v>830.65019547184488</c:v>
                </c:pt>
                <c:pt idx="29">
                  <c:v>801.54260685980853</c:v>
                </c:pt>
                <c:pt idx="30">
                  <c:v>801.7013663003811</c:v>
                </c:pt>
                <c:pt idx="31">
                  <c:v>801.95235272581795</c:v>
                </c:pt>
                <c:pt idx="32">
                  <c:v>801.35591593858101</c:v>
                </c:pt>
                <c:pt idx="33">
                  <c:v>801.52238117598847</c:v>
                </c:pt>
                <c:pt idx="34">
                  <c:v>801.53924406964427</c:v>
                </c:pt>
                <c:pt idx="35">
                  <c:v>801.54701597364704</c:v>
                </c:pt>
                <c:pt idx="36">
                  <c:v>801.57760355505798</c:v>
                </c:pt>
                <c:pt idx="37">
                  <c:v>799.61678940470927</c:v>
                </c:pt>
                <c:pt idx="38">
                  <c:v>799.44085191071997</c:v>
                </c:pt>
                <c:pt idx="39">
                  <c:v>799.72363816396501</c:v>
                </c:pt>
                <c:pt idx="40">
                  <c:v>799.78174493417919</c:v>
                </c:pt>
                <c:pt idx="41">
                  <c:v>799.14350843275179</c:v>
                </c:pt>
                <c:pt idx="42">
                  <c:v>799.22979193803974</c:v>
                </c:pt>
                <c:pt idx="43">
                  <c:v>799.85479405680758</c:v>
                </c:pt>
                <c:pt idx="44">
                  <c:v>799.88433751086461</c:v>
                </c:pt>
                <c:pt idx="45">
                  <c:v>799.63566215933474</c:v>
                </c:pt>
                <c:pt idx="46">
                  <c:v>787.7678413396078</c:v>
                </c:pt>
                <c:pt idx="47">
                  <c:v>788.25279566634879</c:v>
                </c:pt>
                <c:pt idx="48">
                  <c:v>788.03227812739806</c:v>
                </c:pt>
                <c:pt idx="49">
                  <c:v>787.81789133379311</c:v>
                </c:pt>
                <c:pt idx="50">
                  <c:v>787.77963823560333</c:v>
                </c:pt>
                <c:pt idx="51">
                  <c:v>787.79503211730889</c:v>
                </c:pt>
                <c:pt idx="52">
                  <c:v>788.28661670151473</c:v>
                </c:pt>
                <c:pt idx="53">
                  <c:v>787.92087034576321</c:v>
                </c:pt>
                <c:pt idx="54">
                  <c:v>788.02622968108824</c:v>
                </c:pt>
                <c:pt idx="55">
                  <c:v>720.66452303508731</c:v>
                </c:pt>
                <c:pt idx="56">
                  <c:v>720.63325723714775</c:v>
                </c:pt>
                <c:pt idx="57">
                  <c:v>720.97848840728261</c:v>
                </c:pt>
                <c:pt idx="58">
                  <c:v>720.77830832991572</c:v>
                </c:pt>
                <c:pt idx="59">
                  <c:v>720.86940197303261</c:v>
                </c:pt>
                <c:pt idx="60">
                  <c:v>720.9505871586216</c:v>
                </c:pt>
                <c:pt idx="61">
                  <c:v>721.16665280241489</c:v>
                </c:pt>
                <c:pt idx="62">
                  <c:v>721.26242961071353</c:v>
                </c:pt>
                <c:pt idx="63">
                  <c:v>720.98807466065432</c:v>
                </c:pt>
                <c:pt idx="64">
                  <c:v>734.80294086683693</c:v>
                </c:pt>
                <c:pt idx="65">
                  <c:v>735.1510391627628</c:v>
                </c:pt>
                <c:pt idx="66">
                  <c:v>735.13681081267111</c:v>
                </c:pt>
                <c:pt idx="67">
                  <c:v>734.72957509930961</c:v>
                </c:pt>
                <c:pt idx="68">
                  <c:v>734.88518460576211</c:v>
                </c:pt>
                <c:pt idx="69">
                  <c:v>734.97492047006108</c:v>
                </c:pt>
                <c:pt idx="70">
                  <c:v>734.9346232744557</c:v>
                </c:pt>
                <c:pt idx="71">
                  <c:v>734.78112129397289</c:v>
                </c:pt>
                <c:pt idx="72">
                  <c:v>678.48291540365358</c:v>
                </c:pt>
                <c:pt idx="73">
                  <c:v>678.80339272543006</c:v>
                </c:pt>
                <c:pt idx="74">
                  <c:v>679.14988624495709</c:v>
                </c:pt>
                <c:pt idx="75">
                  <c:v>678.00643177859672</c:v>
                </c:pt>
                <c:pt idx="76">
                  <c:v>678.30321791949336</c:v>
                </c:pt>
                <c:pt idx="77">
                  <c:v>679.39192249854057</c:v>
                </c:pt>
                <c:pt idx="78">
                  <c:v>679.29674095836583</c:v>
                </c:pt>
                <c:pt idx="79">
                  <c:v>678.95372362238822</c:v>
                </c:pt>
              </c:numCache>
            </c:numRef>
          </c:xVal>
          <c:yVal>
            <c:numRef>
              <c:f>' 10 models log'!$C$2:$C$81</c:f>
              <c:numCache>
                <c:formatCode>General</c:formatCode>
                <c:ptCount val="80"/>
                <c:pt idx="0">
                  <c:v>836.12530190685561</c:v>
                </c:pt>
                <c:pt idx="1">
                  <c:v>835.9644222941339</c:v>
                </c:pt>
                <c:pt idx="2">
                  <c:v>836.06297796239971</c:v>
                </c:pt>
                <c:pt idx="3">
                  <c:v>836.08072706315272</c:v>
                </c:pt>
                <c:pt idx="4">
                  <c:v>836.09804279551645</c:v>
                </c:pt>
                <c:pt idx="5">
                  <c:v>836.13632383986703</c:v>
                </c:pt>
                <c:pt idx="6">
                  <c:v>836.18285476995652</c:v>
                </c:pt>
                <c:pt idx="7">
                  <c:v>836.17262954230648</c:v>
                </c:pt>
                <c:pt idx="8">
                  <c:v>836.09389810524362</c:v>
                </c:pt>
                <c:pt idx="9">
                  <c:v>775.08752541481692</c:v>
                </c:pt>
                <c:pt idx="10">
                  <c:v>775.4094101067659</c:v>
                </c:pt>
                <c:pt idx="11">
                  <c:v>775.5774947374681</c:v>
                </c:pt>
                <c:pt idx="12">
                  <c:v>775.41542426255455</c:v>
                </c:pt>
                <c:pt idx="13">
                  <c:v>775.61604974505747</c:v>
                </c:pt>
                <c:pt idx="14">
                  <c:v>775.52454151688778</c:v>
                </c:pt>
                <c:pt idx="15">
                  <c:v>748.53471250907921</c:v>
                </c:pt>
                <c:pt idx="16">
                  <c:v>748.51018182678808</c:v>
                </c:pt>
                <c:pt idx="17">
                  <c:v>748.60409464545921</c:v>
                </c:pt>
                <c:pt idx="18">
                  <c:v>748.52156552567089</c:v>
                </c:pt>
                <c:pt idx="19">
                  <c:v>748.51085604911043</c:v>
                </c:pt>
                <c:pt idx="20">
                  <c:v>748.62163733832449</c:v>
                </c:pt>
                <c:pt idx="21">
                  <c:v>748.63443588135465</c:v>
                </c:pt>
                <c:pt idx="22">
                  <c:v>829.93109152888633</c:v>
                </c:pt>
                <c:pt idx="23">
                  <c:v>829.88675304071955</c:v>
                </c:pt>
                <c:pt idx="24">
                  <c:v>829.88675304071955</c:v>
                </c:pt>
                <c:pt idx="25">
                  <c:v>830.0047062059374</c:v>
                </c:pt>
                <c:pt idx="26">
                  <c:v>829.74398194444666</c:v>
                </c:pt>
                <c:pt idx="27">
                  <c:v>829.8364067062588</c:v>
                </c:pt>
                <c:pt idx="28">
                  <c:v>829.8063583442032</c:v>
                </c:pt>
                <c:pt idx="29">
                  <c:v>800.71529558188672</c:v>
                </c:pt>
                <c:pt idx="30">
                  <c:v>800.70682221345567</c:v>
                </c:pt>
                <c:pt idx="31">
                  <c:v>800.66049161475303</c:v>
                </c:pt>
                <c:pt idx="32">
                  <c:v>800.82712910850069</c:v>
                </c:pt>
                <c:pt idx="33">
                  <c:v>800.79152926391032</c:v>
                </c:pt>
                <c:pt idx="34">
                  <c:v>800.75177026580047</c:v>
                </c:pt>
                <c:pt idx="35">
                  <c:v>800.75501348086607</c:v>
                </c:pt>
                <c:pt idx="36">
                  <c:v>800.67490415464931</c:v>
                </c:pt>
                <c:pt idx="37">
                  <c:v>798.41065564029896</c:v>
                </c:pt>
                <c:pt idx="38">
                  <c:v>798.2235504256148</c:v>
                </c:pt>
                <c:pt idx="39">
                  <c:v>798.25246168283945</c:v>
                </c:pt>
                <c:pt idx="40">
                  <c:v>798.45554741284877</c:v>
                </c:pt>
                <c:pt idx="41">
                  <c:v>798.31887729092273</c:v>
                </c:pt>
                <c:pt idx="42">
                  <c:v>798.18710462494073</c:v>
                </c:pt>
                <c:pt idx="43">
                  <c:v>798.37013112793318</c:v>
                </c:pt>
                <c:pt idx="44">
                  <c:v>798.16533928274123</c:v>
                </c:pt>
                <c:pt idx="45">
                  <c:v>798.15902870589741</c:v>
                </c:pt>
                <c:pt idx="46">
                  <c:v>786.48754331889609</c:v>
                </c:pt>
                <c:pt idx="47">
                  <c:v>786.75880964921475</c:v>
                </c:pt>
                <c:pt idx="48">
                  <c:v>786.796921150201</c:v>
                </c:pt>
                <c:pt idx="49">
                  <c:v>786.44747018028363</c:v>
                </c:pt>
                <c:pt idx="50">
                  <c:v>786.47378298640831</c:v>
                </c:pt>
                <c:pt idx="51">
                  <c:v>786.78080044607657</c:v>
                </c:pt>
                <c:pt idx="52">
                  <c:v>786.34496880398649</c:v>
                </c:pt>
                <c:pt idx="53">
                  <c:v>786.52276770069511</c:v>
                </c:pt>
                <c:pt idx="54">
                  <c:v>786.44605418945764</c:v>
                </c:pt>
                <c:pt idx="55">
                  <c:v>718.96164226521569</c:v>
                </c:pt>
                <c:pt idx="56">
                  <c:v>718.95522682528338</c:v>
                </c:pt>
                <c:pt idx="57">
                  <c:v>718.98203254390864</c:v>
                </c:pt>
                <c:pt idx="58">
                  <c:v>719.14237200808839</c:v>
                </c:pt>
                <c:pt idx="59">
                  <c:v>719.04906968869955</c:v>
                </c:pt>
                <c:pt idx="60">
                  <c:v>718.96676511789633</c:v>
                </c:pt>
                <c:pt idx="61">
                  <c:v>719.00080041660863</c:v>
                </c:pt>
                <c:pt idx="62">
                  <c:v>719.00439204984104</c:v>
                </c:pt>
                <c:pt idx="63">
                  <c:v>718.96954934727455</c:v>
                </c:pt>
                <c:pt idx="64">
                  <c:v>733.38812538367597</c:v>
                </c:pt>
                <c:pt idx="65">
                  <c:v>733.25813220835551</c:v>
                </c:pt>
                <c:pt idx="66">
                  <c:v>733.22061514329994</c:v>
                </c:pt>
                <c:pt idx="67">
                  <c:v>733.49037349184596</c:v>
                </c:pt>
                <c:pt idx="68">
                  <c:v>733.2542840297823</c:v>
                </c:pt>
                <c:pt idx="69">
                  <c:v>733.24237302764618</c:v>
                </c:pt>
                <c:pt idx="70">
                  <c:v>733.15011641491697</c:v>
                </c:pt>
                <c:pt idx="71">
                  <c:v>732.9739269315096</c:v>
                </c:pt>
                <c:pt idx="72">
                  <c:v>676.85172918184696</c:v>
                </c:pt>
                <c:pt idx="73">
                  <c:v>676.87278507853807</c:v>
                </c:pt>
                <c:pt idx="74">
                  <c:v>676.78510399832942</c:v>
                </c:pt>
                <c:pt idx="75">
                  <c:v>676.85014414998216</c:v>
                </c:pt>
                <c:pt idx="76">
                  <c:v>676.83654908489973</c:v>
                </c:pt>
                <c:pt idx="77">
                  <c:v>676.62477960370688</c:v>
                </c:pt>
                <c:pt idx="78">
                  <c:v>676.54760784695122</c:v>
                </c:pt>
                <c:pt idx="79">
                  <c:v>676.62305733523465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066888"/>
        <c:axId val="244067280"/>
      </c:scatterChart>
      <c:valAx>
        <c:axId val="244066888"/>
        <c:scaling>
          <c:orientation val="minMax"/>
          <c:max val="900"/>
          <c:min val="0"/>
        </c:scaling>
        <c:delete val="0"/>
        <c:axPos val="b"/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r>
                  <a:rPr lang="en-GB" sz="2000"/>
                  <a:t>ARTEC</a:t>
                </a:r>
                <a:r>
                  <a:rPr lang="en-GB" sz="2000" baseline="0"/>
                  <a:t> </a:t>
                </a:r>
                <a:r>
                  <a:rPr lang="en-GB" sz="1800" b="1" i="0" baseline="0">
                    <a:effectLst/>
                  </a:rPr>
                  <a:t>ln(Volume)</a:t>
                </a:r>
                <a:endParaRPr lang="en-GB" sz="2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3851270852284088"/>
              <c:y val="0.8922286815273972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44067280"/>
        <c:crosses val="autoZero"/>
        <c:crossBetween val="midCat"/>
        <c:majorUnit val="300"/>
      </c:valAx>
      <c:valAx>
        <c:axId val="244067280"/>
        <c:scaling>
          <c:orientation val="minMax"/>
          <c:max val="90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 sz="2000"/>
                  <a:t>ROMER ln(Volume)</a:t>
                </a:r>
              </a:p>
            </c:rich>
          </c:tx>
          <c:layout>
            <c:manualLayout>
              <c:xMode val="edge"/>
              <c:yMode val="edge"/>
              <c:x val="5.1615576669588083E-2"/>
              <c:y val="0.14753505225674005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44066888"/>
        <c:crosses val="autoZero"/>
        <c:crossBetween val="midCat"/>
        <c:majorUnit val="3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latin typeface="+mn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045164057959967"/>
          <c:y val="8.2977076418858639E-2"/>
          <c:w val="0.61302901497861573"/>
          <c:h val="0.71562005323760669"/>
        </c:manualLayout>
      </c:layout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 10 models log'!$F$2:$F$81</c:f>
              <c:numCache>
                <c:formatCode>General</c:formatCode>
                <c:ptCount val="80"/>
                <c:pt idx="0">
                  <c:v>836.53165677735649</c:v>
                </c:pt>
                <c:pt idx="1">
                  <c:v>836.42703759761389</c:v>
                </c:pt>
                <c:pt idx="2">
                  <c:v>836.51904439202076</c:v>
                </c:pt>
                <c:pt idx="3">
                  <c:v>836.62446467995073</c:v>
                </c:pt>
                <c:pt idx="4">
                  <c:v>836.66824783495872</c:v>
                </c:pt>
                <c:pt idx="5">
                  <c:v>836.58143650074794</c:v>
                </c:pt>
                <c:pt idx="6">
                  <c:v>836.57839177056189</c:v>
                </c:pt>
                <c:pt idx="7">
                  <c:v>836.62552961209531</c:v>
                </c:pt>
                <c:pt idx="8">
                  <c:v>836.41349187663263</c:v>
                </c:pt>
                <c:pt idx="9">
                  <c:v>775.74102386065124</c:v>
                </c:pt>
                <c:pt idx="10">
                  <c:v>775.81776711981672</c:v>
                </c:pt>
                <c:pt idx="11">
                  <c:v>776.3781892362158</c:v>
                </c:pt>
                <c:pt idx="12">
                  <c:v>776.19174024286576</c:v>
                </c:pt>
                <c:pt idx="13">
                  <c:v>776.02987331822851</c:v>
                </c:pt>
                <c:pt idx="14">
                  <c:v>776.45053714920891</c:v>
                </c:pt>
                <c:pt idx="15">
                  <c:v>749.11776661870863</c:v>
                </c:pt>
                <c:pt idx="16">
                  <c:v>749.70468907636041</c:v>
                </c:pt>
                <c:pt idx="17">
                  <c:v>749.30220206288482</c:v>
                </c:pt>
                <c:pt idx="18">
                  <c:v>749.19727783223368</c:v>
                </c:pt>
                <c:pt idx="19">
                  <c:v>749.06319803085216</c:v>
                </c:pt>
                <c:pt idx="20">
                  <c:v>749.22130167619639</c:v>
                </c:pt>
                <c:pt idx="21">
                  <c:v>749.29219029429919</c:v>
                </c:pt>
                <c:pt idx="22">
                  <c:v>830.42001902946777</c:v>
                </c:pt>
                <c:pt idx="23">
                  <c:v>830.58135380011663</c:v>
                </c:pt>
                <c:pt idx="24">
                  <c:v>830.43206639633718</c:v>
                </c:pt>
                <c:pt idx="25">
                  <c:v>830.35538356060351</c:v>
                </c:pt>
                <c:pt idx="26">
                  <c:v>830.09288713247054</c:v>
                </c:pt>
                <c:pt idx="27">
                  <c:v>830.10069933289719</c:v>
                </c:pt>
                <c:pt idx="28">
                  <c:v>830.2282769080241</c:v>
                </c:pt>
                <c:pt idx="29">
                  <c:v>801.12895122084763</c:v>
                </c:pt>
                <c:pt idx="30">
                  <c:v>801.20409425691832</c:v>
                </c:pt>
                <c:pt idx="31">
                  <c:v>801.30642217028549</c:v>
                </c:pt>
                <c:pt idx="32">
                  <c:v>801.09152252354079</c:v>
                </c:pt>
                <c:pt idx="33">
                  <c:v>801.1569552199494</c:v>
                </c:pt>
                <c:pt idx="34">
                  <c:v>801.14550716772237</c:v>
                </c:pt>
                <c:pt idx="35">
                  <c:v>801.15101472725655</c:v>
                </c:pt>
                <c:pt idx="36">
                  <c:v>801.12625385485364</c:v>
                </c:pt>
                <c:pt idx="37">
                  <c:v>799.01372252250417</c:v>
                </c:pt>
                <c:pt idx="38">
                  <c:v>798.83220116816733</c:v>
                </c:pt>
                <c:pt idx="39">
                  <c:v>798.98804992340229</c:v>
                </c:pt>
                <c:pt idx="40">
                  <c:v>799.11864617351398</c:v>
                </c:pt>
                <c:pt idx="41">
                  <c:v>798.73119286183726</c:v>
                </c:pt>
                <c:pt idx="42">
                  <c:v>798.70844828149029</c:v>
                </c:pt>
                <c:pt idx="43">
                  <c:v>799.11246259237032</c:v>
                </c:pt>
                <c:pt idx="44">
                  <c:v>799.02483839680292</c:v>
                </c:pt>
                <c:pt idx="45">
                  <c:v>798.89734543261602</c:v>
                </c:pt>
                <c:pt idx="46">
                  <c:v>787.12769232925189</c:v>
                </c:pt>
                <c:pt idx="47">
                  <c:v>787.50580265778171</c:v>
                </c:pt>
                <c:pt idx="48">
                  <c:v>787.41459963879947</c:v>
                </c:pt>
                <c:pt idx="49">
                  <c:v>787.13268075703832</c:v>
                </c:pt>
                <c:pt idx="50">
                  <c:v>787.12671061100582</c:v>
                </c:pt>
                <c:pt idx="51">
                  <c:v>787.28791628169279</c:v>
                </c:pt>
                <c:pt idx="52">
                  <c:v>787.31579275275067</c:v>
                </c:pt>
                <c:pt idx="53">
                  <c:v>787.22181902322916</c:v>
                </c:pt>
                <c:pt idx="54">
                  <c:v>787.23614193527294</c:v>
                </c:pt>
                <c:pt idx="55">
                  <c:v>719.8130826501515</c:v>
                </c:pt>
                <c:pt idx="56">
                  <c:v>719.79424203121562</c:v>
                </c:pt>
                <c:pt idx="57">
                  <c:v>719.98026047559563</c:v>
                </c:pt>
                <c:pt idx="58">
                  <c:v>719.96034016900205</c:v>
                </c:pt>
                <c:pt idx="59">
                  <c:v>719.95923583086608</c:v>
                </c:pt>
                <c:pt idx="60">
                  <c:v>719.95867613825897</c:v>
                </c:pt>
                <c:pt idx="61">
                  <c:v>720.08372660951181</c:v>
                </c:pt>
                <c:pt idx="62">
                  <c:v>720.13341083027728</c:v>
                </c:pt>
                <c:pt idx="63">
                  <c:v>719.97881200396444</c:v>
                </c:pt>
                <c:pt idx="64">
                  <c:v>734.09553312525645</c:v>
                </c:pt>
                <c:pt idx="65">
                  <c:v>734.2045856855591</c:v>
                </c:pt>
                <c:pt idx="66">
                  <c:v>734.17871297798547</c:v>
                </c:pt>
                <c:pt idx="67">
                  <c:v>734.10997429557779</c:v>
                </c:pt>
                <c:pt idx="68">
                  <c:v>734.06973431777215</c:v>
                </c:pt>
                <c:pt idx="69">
                  <c:v>734.10864674885363</c:v>
                </c:pt>
                <c:pt idx="70">
                  <c:v>734.04236984468639</c:v>
                </c:pt>
                <c:pt idx="71">
                  <c:v>733.87752411274118</c:v>
                </c:pt>
                <c:pt idx="72">
                  <c:v>677.66732229275021</c:v>
                </c:pt>
                <c:pt idx="73">
                  <c:v>677.83808890198407</c:v>
                </c:pt>
                <c:pt idx="74">
                  <c:v>677.9674951216432</c:v>
                </c:pt>
                <c:pt idx="75">
                  <c:v>677.42828796428944</c:v>
                </c:pt>
                <c:pt idx="76">
                  <c:v>677.56988350219649</c:v>
                </c:pt>
                <c:pt idx="77">
                  <c:v>678.00835105112378</c:v>
                </c:pt>
                <c:pt idx="78">
                  <c:v>677.92217440265858</c:v>
                </c:pt>
                <c:pt idx="79">
                  <c:v>677.78839047881138</c:v>
                </c:pt>
              </c:numCache>
            </c:numRef>
          </c:xVal>
          <c:yVal>
            <c:numRef>
              <c:f>' 10 models log'!$E$2:$E$81</c:f>
              <c:numCache>
                <c:formatCode>General</c:formatCode>
                <c:ptCount val="80"/>
                <c:pt idx="0">
                  <c:v>0.81270974100175408</c:v>
                </c:pt>
                <c:pt idx="1">
                  <c:v>0.92523060696009907</c:v>
                </c:pt>
                <c:pt idx="2">
                  <c:v>0.91213285924209231</c:v>
                </c:pt>
                <c:pt idx="3">
                  <c:v>1.0874752335961375</c:v>
                </c:pt>
                <c:pt idx="4">
                  <c:v>1.1404100788846563</c:v>
                </c:pt>
                <c:pt idx="5">
                  <c:v>0.89022532176181812</c:v>
                </c:pt>
                <c:pt idx="6">
                  <c:v>0.79107400121074534</c:v>
                </c:pt>
                <c:pt idx="7">
                  <c:v>0.90580013957753636</c:v>
                </c:pt>
                <c:pt idx="8">
                  <c:v>0.63918754277790413</c:v>
                </c:pt>
                <c:pt idx="9">
                  <c:v>1.3069968916685184</c:v>
                </c:pt>
                <c:pt idx="10">
                  <c:v>0.81671402610163568</c:v>
                </c:pt>
                <c:pt idx="11">
                  <c:v>1.6013889974955191</c:v>
                </c:pt>
                <c:pt idx="12">
                  <c:v>1.5526319606225343</c:v>
                </c:pt>
                <c:pt idx="13">
                  <c:v>0.82764714634197389</c:v>
                </c:pt>
                <c:pt idx="14">
                  <c:v>1.8519912646423791</c:v>
                </c:pt>
                <c:pt idx="15">
                  <c:v>1.166108219258831</c:v>
                </c:pt>
                <c:pt idx="16">
                  <c:v>2.3890144991445368</c:v>
                </c:pt>
                <c:pt idx="17">
                  <c:v>1.396214834851321</c:v>
                </c:pt>
                <c:pt idx="18">
                  <c:v>1.3514246131255732</c:v>
                </c:pt>
                <c:pt idx="19">
                  <c:v>1.1046839634833532</c:v>
                </c:pt>
                <c:pt idx="20">
                  <c:v>1.1993286757438</c:v>
                </c:pt>
                <c:pt idx="21">
                  <c:v>1.3155088258891965</c:v>
                </c:pt>
                <c:pt idx="22">
                  <c:v>0.97785500116287949</c:v>
                </c:pt>
                <c:pt idx="23">
                  <c:v>1.3892015187941524</c:v>
                </c:pt>
                <c:pt idx="24">
                  <c:v>1.0906267112351316</c:v>
                </c:pt>
                <c:pt idx="25">
                  <c:v>0.70135470933234956</c:v>
                </c:pt>
                <c:pt idx="26">
                  <c:v>0.6978103760477552</c:v>
                </c:pt>
                <c:pt idx="27">
                  <c:v>0.52858525327678763</c:v>
                </c:pt>
                <c:pt idx="28">
                  <c:v>0.8438371276416774</c:v>
                </c:pt>
                <c:pt idx="29">
                  <c:v>0.82731127792180814</c:v>
                </c:pt>
                <c:pt idx="30">
                  <c:v>0.99454408692542984</c:v>
                </c:pt>
                <c:pt idx="31">
                  <c:v>1.2918611110649181</c:v>
                </c:pt>
                <c:pt idx="32">
                  <c:v>0.52878683008032112</c:v>
                </c:pt>
                <c:pt idx="33">
                  <c:v>0.73085191207815114</c:v>
                </c:pt>
                <c:pt idx="34">
                  <c:v>0.78747380384379539</c:v>
                </c:pt>
                <c:pt idx="35">
                  <c:v>0.79200249278096635</c:v>
                </c:pt>
                <c:pt idx="36">
                  <c:v>0.90269940040866459</c:v>
                </c:pt>
                <c:pt idx="37">
                  <c:v>1.2061337644103105</c:v>
                </c:pt>
                <c:pt idx="38">
                  <c:v>1.2173014851051676</c:v>
                </c:pt>
                <c:pt idx="39">
                  <c:v>1.4711764811255534</c:v>
                </c:pt>
                <c:pt idx="40">
                  <c:v>1.326197521330414</c:v>
                </c:pt>
                <c:pt idx="41">
                  <c:v>0.82463114182905883</c:v>
                </c:pt>
                <c:pt idx="42">
                  <c:v>1.0426873130990089</c:v>
                </c:pt>
                <c:pt idx="43">
                  <c:v>1.4846629288743998</c:v>
                </c:pt>
                <c:pt idx="44">
                  <c:v>1.7189982281233824</c:v>
                </c:pt>
                <c:pt idx="45">
                  <c:v>1.47663345343733</c:v>
                </c:pt>
                <c:pt idx="46">
                  <c:v>1.2802980207117116</c:v>
                </c:pt>
                <c:pt idx="47">
                  <c:v>1.4939860171340342</c:v>
                </c:pt>
                <c:pt idx="48">
                  <c:v>1.2353569771970569</c:v>
                </c:pt>
                <c:pt idx="49">
                  <c:v>1.3704211535094828</c:v>
                </c:pt>
                <c:pt idx="50">
                  <c:v>1.3058552491950195</c:v>
                </c:pt>
                <c:pt idx="51">
                  <c:v>1.0142316712323236</c:v>
                </c:pt>
                <c:pt idx="52">
                  <c:v>1.9416478975282416</c:v>
                </c:pt>
                <c:pt idx="53">
                  <c:v>1.3981026450680929</c:v>
                </c:pt>
                <c:pt idx="54">
                  <c:v>1.5801754916305981</c:v>
                </c:pt>
                <c:pt idx="55">
                  <c:v>1.7028807698716264</c:v>
                </c:pt>
                <c:pt idx="56">
                  <c:v>1.6780304118643699</c:v>
                </c:pt>
                <c:pt idx="57">
                  <c:v>1.9964558633739671</c:v>
                </c:pt>
                <c:pt idx="58">
                  <c:v>1.6359363218273302</c:v>
                </c:pt>
                <c:pt idx="59">
                  <c:v>1.8203322843330625</c:v>
                </c:pt>
                <c:pt idx="60">
                  <c:v>1.983822040725272</c:v>
                </c:pt>
                <c:pt idx="61">
                  <c:v>2.1658523858062608</c:v>
                </c:pt>
                <c:pt idx="62">
                  <c:v>2.2580375608724808</c:v>
                </c:pt>
                <c:pt idx="63">
                  <c:v>2.0185253133797687</c:v>
                </c:pt>
                <c:pt idx="64">
                  <c:v>1.4148154831609645</c:v>
                </c:pt>
                <c:pt idx="65">
                  <c:v>1.8929069544072945</c:v>
                </c:pt>
                <c:pt idx="66">
                  <c:v>1.9161956693711772</c:v>
                </c:pt>
                <c:pt idx="67">
                  <c:v>1.2392016074636558</c:v>
                </c:pt>
                <c:pt idx="68">
                  <c:v>1.6309005759798083</c:v>
                </c:pt>
                <c:pt idx="69">
                  <c:v>1.7325474424148979</c:v>
                </c:pt>
                <c:pt idx="70">
                  <c:v>1.7845068595387374</c:v>
                </c:pt>
                <c:pt idx="71">
                  <c:v>1.8071943624632922</c:v>
                </c:pt>
                <c:pt idx="72">
                  <c:v>1.6311862218066153</c:v>
                </c:pt>
                <c:pt idx="73">
                  <c:v>1.9306076468919855</c:v>
                </c:pt>
                <c:pt idx="74">
                  <c:v>2.3647822466276693</c:v>
                </c:pt>
                <c:pt idx="75">
                  <c:v>1.1562876286145638</c:v>
                </c:pt>
                <c:pt idx="76">
                  <c:v>1.4666688345936336</c:v>
                </c:pt>
                <c:pt idx="77">
                  <c:v>2.7671428948336825</c:v>
                </c:pt>
                <c:pt idx="78">
                  <c:v>2.7491331114146078</c:v>
                </c:pt>
                <c:pt idx="79">
                  <c:v>2.3306662871535764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 log'!$F$2:$F$81</c:f>
              <c:numCache>
                <c:formatCode>General</c:formatCode>
                <c:ptCount val="80"/>
                <c:pt idx="0">
                  <c:v>836.53165677735649</c:v>
                </c:pt>
                <c:pt idx="1">
                  <c:v>836.42703759761389</c:v>
                </c:pt>
                <c:pt idx="2">
                  <c:v>836.51904439202076</c:v>
                </c:pt>
                <c:pt idx="3">
                  <c:v>836.62446467995073</c:v>
                </c:pt>
                <c:pt idx="4">
                  <c:v>836.66824783495872</c:v>
                </c:pt>
                <c:pt idx="5">
                  <c:v>836.58143650074794</c:v>
                </c:pt>
                <c:pt idx="6">
                  <c:v>836.57839177056189</c:v>
                </c:pt>
                <c:pt idx="7">
                  <c:v>836.62552961209531</c:v>
                </c:pt>
                <c:pt idx="8">
                  <c:v>836.41349187663263</c:v>
                </c:pt>
                <c:pt idx="9">
                  <c:v>775.74102386065124</c:v>
                </c:pt>
                <c:pt idx="10">
                  <c:v>775.81776711981672</c:v>
                </c:pt>
                <c:pt idx="11">
                  <c:v>776.3781892362158</c:v>
                </c:pt>
                <c:pt idx="12">
                  <c:v>776.19174024286576</c:v>
                </c:pt>
                <c:pt idx="13">
                  <c:v>776.02987331822851</c:v>
                </c:pt>
                <c:pt idx="14">
                  <c:v>776.45053714920891</c:v>
                </c:pt>
                <c:pt idx="15">
                  <c:v>749.11776661870863</c:v>
                </c:pt>
                <c:pt idx="16">
                  <c:v>749.70468907636041</c:v>
                </c:pt>
                <c:pt idx="17">
                  <c:v>749.30220206288482</c:v>
                </c:pt>
                <c:pt idx="18">
                  <c:v>749.19727783223368</c:v>
                </c:pt>
                <c:pt idx="19">
                  <c:v>749.06319803085216</c:v>
                </c:pt>
                <c:pt idx="20">
                  <c:v>749.22130167619639</c:v>
                </c:pt>
                <c:pt idx="21">
                  <c:v>749.29219029429919</c:v>
                </c:pt>
                <c:pt idx="22">
                  <c:v>830.42001902946777</c:v>
                </c:pt>
                <c:pt idx="23">
                  <c:v>830.58135380011663</c:v>
                </c:pt>
                <c:pt idx="24">
                  <c:v>830.43206639633718</c:v>
                </c:pt>
                <c:pt idx="25">
                  <c:v>830.35538356060351</c:v>
                </c:pt>
                <c:pt idx="26">
                  <c:v>830.09288713247054</c:v>
                </c:pt>
                <c:pt idx="27">
                  <c:v>830.10069933289719</c:v>
                </c:pt>
                <c:pt idx="28">
                  <c:v>830.2282769080241</c:v>
                </c:pt>
                <c:pt idx="29">
                  <c:v>801.12895122084763</c:v>
                </c:pt>
                <c:pt idx="30">
                  <c:v>801.20409425691832</c:v>
                </c:pt>
                <c:pt idx="31">
                  <c:v>801.30642217028549</c:v>
                </c:pt>
                <c:pt idx="32">
                  <c:v>801.09152252354079</c:v>
                </c:pt>
                <c:pt idx="33">
                  <c:v>801.1569552199494</c:v>
                </c:pt>
                <c:pt idx="34">
                  <c:v>801.14550716772237</c:v>
                </c:pt>
                <c:pt idx="35">
                  <c:v>801.15101472725655</c:v>
                </c:pt>
                <c:pt idx="36">
                  <c:v>801.12625385485364</c:v>
                </c:pt>
                <c:pt idx="37">
                  <c:v>799.01372252250417</c:v>
                </c:pt>
                <c:pt idx="38">
                  <c:v>798.83220116816733</c:v>
                </c:pt>
                <c:pt idx="39">
                  <c:v>798.98804992340229</c:v>
                </c:pt>
                <c:pt idx="40">
                  <c:v>799.11864617351398</c:v>
                </c:pt>
                <c:pt idx="41">
                  <c:v>798.73119286183726</c:v>
                </c:pt>
                <c:pt idx="42">
                  <c:v>798.70844828149029</c:v>
                </c:pt>
                <c:pt idx="43">
                  <c:v>799.11246259237032</c:v>
                </c:pt>
                <c:pt idx="44">
                  <c:v>799.02483839680292</c:v>
                </c:pt>
                <c:pt idx="45">
                  <c:v>798.89734543261602</c:v>
                </c:pt>
                <c:pt idx="46">
                  <c:v>787.12769232925189</c:v>
                </c:pt>
                <c:pt idx="47">
                  <c:v>787.50580265778171</c:v>
                </c:pt>
                <c:pt idx="48">
                  <c:v>787.41459963879947</c:v>
                </c:pt>
                <c:pt idx="49">
                  <c:v>787.13268075703832</c:v>
                </c:pt>
                <c:pt idx="50">
                  <c:v>787.12671061100582</c:v>
                </c:pt>
                <c:pt idx="51">
                  <c:v>787.28791628169279</c:v>
                </c:pt>
                <c:pt idx="52">
                  <c:v>787.31579275275067</c:v>
                </c:pt>
                <c:pt idx="53">
                  <c:v>787.22181902322916</c:v>
                </c:pt>
                <c:pt idx="54">
                  <c:v>787.23614193527294</c:v>
                </c:pt>
                <c:pt idx="55">
                  <c:v>719.8130826501515</c:v>
                </c:pt>
                <c:pt idx="56">
                  <c:v>719.79424203121562</c:v>
                </c:pt>
                <c:pt idx="57">
                  <c:v>719.98026047559563</c:v>
                </c:pt>
                <c:pt idx="58">
                  <c:v>719.96034016900205</c:v>
                </c:pt>
                <c:pt idx="59">
                  <c:v>719.95923583086608</c:v>
                </c:pt>
                <c:pt idx="60">
                  <c:v>719.95867613825897</c:v>
                </c:pt>
                <c:pt idx="61">
                  <c:v>720.08372660951181</c:v>
                </c:pt>
                <c:pt idx="62">
                  <c:v>720.13341083027728</c:v>
                </c:pt>
                <c:pt idx="63">
                  <c:v>719.97881200396444</c:v>
                </c:pt>
                <c:pt idx="64">
                  <c:v>734.09553312525645</c:v>
                </c:pt>
                <c:pt idx="65">
                  <c:v>734.2045856855591</c:v>
                </c:pt>
                <c:pt idx="66">
                  <c:v>734.17871297798547</c:v>
                </c:pt>
                <c:pt idx="67">
                  <c:v>734.10997429557779</c:v>
                </c:pt>
                <c:pt idx="68">
                  <c:v>734.06973431777215</c:v>
                </c:pt>
                <c:pt idx="69">
                  <c:v>734.10864674885363</c:v>
                </c:pt>
                <c:pt idx="70">
                  <c:v>734.04236984468639</c:v>
                </c:pt>
                <c:pt idx="71">
                  <c:v>733.87752411274118</c:v>
                </c:pt>
                <c:pt idx="72">
                  <c:v>677.66732229275021</c:v>
                </c:pt>
                <c:pt idx="73">
                  <c:v>677.83808890198407</c:v>
                </c:pt>
                <c:pt idx="74">
                  <c:v>677.9674951216432</c:v>
                </c:pt>
                <c:pt idx="75">
                  <c:v>677.42828796428944</c:v>
                </c:pt>
                <c:pt idx="76">
                  <c:v>677.56988350219649</c:v>
                </c:pt>
                <c:pt idx="77">
                  <c:v>678.00835105112378</c:v>
                </c:pt>
                <c:pt idx="78">
                  <c:v>677.92217440265858</c:v>
                </c:pt>
                <c:pt idx="79">
                  <c:v>677.78839047881138</c:v>
                </c:pt>
              </c:numCache>
            </c:numRef>
          </c:xVal>
          <c:yVal>
            <c:numRef>
              <c:f>' 10 models log'!$G$2:$G$81</c:f>
              <c:numCache>
                <c:formatCode>General</c:formatCode>
                <c:ptCount val="80"/>
                <c:pt idx="0">
                  <c:v>0.3848568714455044</c:v>
                </c:pt>
                <c:pt idx="1">
                  <c:v>0.3848568714455044</c:v>
                </c:pt>
                <c:pt idx="2">
                  <c:v>0.3848568714455044</c:v>
                </c:pt>
                <c:pt idx="3">
                  <c:v>0.3848568714455044</c:v>
                </c:pt>
                <c:pt idx="4">
                  <c:v>0.3848568714455044</c:v>
                </c:pt>
                <c:pt idx="5">
                  <c:v>0.3848568714455044</c:v>
                </c:pt>
                <c:pt idx="6">
                  <c:v>0.3848568714455044</c:v>
                </c:pt>
                <c:pt idx="7">
                  <c:v>0.3848568714455044</c:v>
                </c:pt>
                <c:pt idx="8">
                  <c:v>0.3848568714455044</c:v>
                </c:pt>
                <c:pt idx="9">
                  <c:v>0.3848568714455044</c:v>
                </c:pt>
                <c:pt idx="10">
                  <c:v>0.3848568714455044</c:v>
                </c:pt>
                <c:pt idx="11">
                  <c:v>0.3848568714455044</c:v>
                </c:pt>
                <c:pt idx="12">
                  <c:v>0.3848568714455044</c:v>
                </c:pt>
                <c:pt idx="13">
                  <c:v>0.3848568714455044</c:v>
                </c:pt>
                <c:pt idx="14">
                  <c:v>0.3848568714455044</c:v>
                </c:pt>
                <c:pt idx="15">
                  <c:v>0.3848568714455044</c:v>
                </c:pt>
                <c:pt idx="16">
                  <c:v>0.3848568714455044</c:v>
                </c:pt>
                <c:pt idx="17">
                  <c:v>0.3848568714455044</c:v>
                </c:pt>
                <c:pt idx="18">
                  <c:v>0.3848568714455044</c:v>
                </c:pt>
                <c:pt idx="19">
                  <c:v>0.3848568714455044</c:v>
                </c:pt>
                <c:pt idx="20">
                  <c:v>0.3848568714455044</c:v>
                </c:pt>
                <c:pt idx="21">
                  <c:v>0.3848568714455044</c:v>
                </c:pt>
                <c:pt idx="22">
                  <c:v>0.3848568714455044</c:v>
                </c:pt>
                <c:pt idx="23">
                  <c:v>0.3848568714455044</c:v>
                </c:pt>
                <c:pt idx="24">
                  <c:v>0.3848568714455044</c:v>
                </c:pt>
                <c:pt idx="25">
                  <c:v>0.3848568714455044</c:v>
                </c:pt>
                <c:pt idx="26">
                  <c:v>0.3848568714455044</c:v>
                </c:pt>
                <c:pt idx="27">
                  <c:v>0.3848568714455044</c:v>
                </c:pt>
                <c:pt idx="28">
                  <c:v>0.3848568714455044</c:v>
                </c:pt>
                <c:pt idx="29">
                  <c:v>0.3848568714455044</c:v>
                </c:pt>
                <c:pt idx="30">
                  <c:v>0.3848568714455044</c:v>
                </c:pt>
                <c:pt idx="31">
                  <c:v>0.3848568714455044</c:v>
                </c:pt>
                <c:pt idx="32">
                  <c:v>0.3848568714455044</c:v>
                </c:pt>
                <c:pt idx="33">
                  <c:v>0.3848568714455044</c:v>
                </c:pt>
                <c:pt idx="34">
                  <c:v>0.3848568714455044</c:v>
                </c:pt>
                <c:pt idx="35">
                  <c:v>0.3848568714455044</c:v>
                </c:pt>
                <c:pt idx="36">
                  <c:v>0.3848568714455044</c:v>
                </c:pt>
                <c:pt idx="37">
                  <c:v>0.3848568714455044</c:v>
                </c:pt>
                <c:pt idx="38">
                  <c:v>0.3848568714455044</c:v>
                </c:pt>
                <c:pt idx="39">
                  <c:v>0.3848568714455044</c:v>
                </c:pt>
                <c:pt idx="40">
                  <c:v>0.3848568714455044</c:v>
                </c:pt>
                <c:pt idx="41">
                  <c:v>0.3848568714455044</c:v>
                </c:pt>
                <c:pt idx="42">
                  <c:v>0.3848568714455044</c:v>
                </c:pt>
                <c:pt idx="43">
                  <c:v>0.3848568714455044</c:v>
                </c:pt>
                <c:pt idx="44">
                  <c:v>0.3848568714455044</c:v>
                </c:pt>
                <c:pt idx="45">
                  <c:v>0.3848568714455044</c:v>
                </c:pt>
                <c:pt idx="46">
                  <c:v>0.3848568714455044</c:v>
                </c:pt>
                <c:pt idx="47">
                  <c:v>0.3848568714455044</c:v>
                </c:pt>
                <c:pt idx="48">
                  <c:v>0.3848568714455044</c:v>
                </c:pt>
                <c:pt idx="49">
                  <c:v>0.3848568714455044</c:v>
                </c:pt>
                <c:pt idx="50">
                  <c:v>0.3848568714455044</c:v>
                </c:pt>
                <c:pt idx="51">
                  <c:v>0.3848568714455044</c:v>
                </c:pt>
                <c:pt idx="52">
                  <c:v>0.3848568714455044</c:v>
                </c:pt>
                <c:pt idx="53">
                  <c:v>0.3848568714455044</c:v>
                </c:pt>
                <c:pt idx="54">
                  <c:v>0.3848568714455044</c:v>
                </c:pt>
                <c:pt idx="55">
                  <c:v>0.3848568714455044</c:v>
                </c:pt>
                <c:pt idx="56">
                  <c:v>0.3848568714455044</c:v>
                </c:pt>
                <c:pt idx="57">
                  <c:v>0.3848568714455044</c:v>
                </c:pt>
                <c:pt idx="58">
                  <c:v>0.3848568714455044</c:v>
                </c:pt>
                <c:pt idx="59">
                  <c:v>0.3848568714455044</c:v>
                </c:pt>
                <c:pt idx="60">
                  <c:v>0.3848568714455044</c:v>
                </c:pt>
                <c:pt idx="61">
                  <c:v>0.3848568714455044</c:v>
                </c:pt>
                <c:pt idx="62">
                  <c:v>0.3848568714455044</c:v>
                </c:pt>
                <c:pt idx="63">
                  <c:v>0.3848568714455044</c:v>
                </c:pt>
                <c:pt idx="64">
                  <c:v>0.3848568714455044</c:v>
                </c:pt>
                <c:pt idx="65">
                  <c:v>0.3848568714455044</c:v>
                </c:pt>
                <c:pt idx="66">
                  <c:v>0.3848568714455044</c:v>
                </c:pt>
                <c:pt idx="67">
                  <c:v>0.3848568714455044</c:v>
                </c:pt>
                <c:pt idx="68">
                  <c:v>0.3848568714455044</c:v>
                </c:pt>
                <c:pt idx="69">
                  <c:v>0.3848568714455044</c:v>
                </c:pt>
                <c:pt idx="70">
                  <c:v>0.3848568714455044</c:v>
                </c:pt>
                <c:pt idx="71">
                  <c:v>0.3848568714455044</c:v>
                </c:pt>
                <c:pt idx="72">
                  <c:v>0.3848568714455044</c:v>
                </c:pt>
                <c:pt idx="73">
                  <c:v>0.3848568714455044</c:v>
                </c:pt>
                <c:pt idx="74">
                  <c:v>0.3848568714455044</c:v>
                </c:pt>
                <c:pt idx="75">
                  <c:v>0.3848568714455044</c:v>
                </c:pt>
                <c:pt idx="76">
                  <c:v>0.3848568714455044</c:v>
                </c:pt>
                <c:pt idx="77">
                  <c:v>0.3848568714455044</c:v>
                </c:pt>
                <c:pt idx="78">
                  <c:v>0.3848568714455044</c:v>
                </c:pt>
                <c:pt idx="79">
                  <c:v>0.3848568714455044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 log'!$F$2:$F$81</c:f>
              <c:numCache>
                <c:formatCode>General</c:formatCode>
                <c:ptCount val="80"/>
                <c:pt idx="0">
                  <c:v>836.53165677735649</c:v>
                </c:pt>
                <c:pt idx="1">
                  <c:v>836.42703759761389</c:v>
                </c:pt>
                <c:pt idx="2">
                  <c:v>836.51904439202076</c:v>
                </c:pt>
                <c:pt idx="3">
                  <c:v>836.62446467995073</c:v>
                </c:pt>
                <c:pt idx="4">
                  <c:v>836.66824783495872</c:v>
                </c:pt>
                <c:pt idx="5">
                  <c:v>836.58143650074794</c:v>
                </c:pt>
                <c:pt idx="6">
                  <c:v>836.57839177056189</c:v>
                </c:pt>
                <c:pt idx="7">
                  <c:v>836.62552961209531</c:v>
                </c:pt>
                <c:pt idx="8">
                  <c:v>836.41349187663263</c:v>
                </c:pt>
                <c:pt idx="9">
                  <c:v>775.74102386065124</c:v>
                </c:pt>
                <c:pt idx="10">
                  <c:v>775.81776711981672</c:v>
                </c:pt>
                <c:pt idx="11">
                  <c:v>776.3781892362158</c:v>
                </c:pt>
                <c:pt idx="12">
                  <c:v>776.19174024286576</c:v>
                </c:pt>
                <c:pt idx="13">
                  <c:v>776.02987331822851</c:v>
                </c:pt>
                <c:pt idx="14">
                  <c:v>776.45053714920891</c:v>
                </c:pt>
                <c:pt idx="15">
                  <c:v>749.11776661870863</c:v>
                </c:pt>
                <c:pt idx="16">
                  <c:v>749.70468907636041</c:v>
                </c:pt>
                <c:pt idx="17">
                  <c:v>749.30220206288482</c:v>
                </c:pt>
                <c:pt idx="18">
                  <c:v>749.19727783223368</c:v>
                </c:pt>
                <c:pt idx="19">
                  <c:v>749.06319803085216</c:v>
                </c:pt>
                <c:pt idx="20">
                  <c:v>749.22130167619639</c:v>
                </c:pt>
                <c:pt idx="21">
                  <c:v>749.29219029429919</c:v>
                </c:pt>
                <c:pt idx="22">
                  <c:v>830.42001902946777</c:v>
                </c:pt>
                <c:pt idx="23">
                  <c:v>830.58135380011663</c:v>
                </c:pt>
                <c:pt idx="24">
                  <c:v>830.43206639633718</c:v>
                </c:pt>
                <c:pt idx="25">
                  <c:v>830.35538356060351</c:v>
                </c:pt>
                <c:pt idx="26">
                  <c:v>830.09288713247054</c:v>
                </c:pt>
                <c:pt idx="27">
                  <c:v>830.10069933289719</c:v>
                </c:pt>
                <c:pt idx="28">
                  <c:v>830.2282769080241</c:v>
                </c:pt>
                <c:pt idx="29">
                  <c:v>801.12895122084763</c:v>
                </c:pt>
                <c:pt idx="30">
                  <c:v>801.20409425691832</c:v>
                </c:pt>
                <c:pt idx="31">
                  <c:v>801.30642217028549</c:v>
                </c:pt>
                <c:pt idx="32">
                  <c:v>801.09152252354079</c:v>
                </c:pt>
                <c:pt idx="33">
                  <c:v>801.1569552199494</c:v>
                </c:pt>
                <c:pt idx="34">
                  <c:v>801.14550716772237</c:v>
                </c:pt>
                <c:pt idx="35">
                  <c:v>801.15101472725655</c:v>
                </c:pt>
                <c:pt idx="36">
                  <c:v>801.12625385485364</c:v>
                </c:pt>
                <c:pt idx="37">
                  <c:v>799.01372252250417</c:v>
                </c:pt>
                <c:pt idx="38">
                  <c:v>798.83220116816733</c:v>
                </c:pt>
                <c:pt idx="39">
                  <c:v>798.98804992340229</c:v>
                </c:pt>
                <c:pt idx="40">
                  <c:v>799.11864617351398</c:v>
                </c:pt>
                <c:pt idx="41">
                  <c:v>798.73119286183726</c:v>
                </c:pt>
                <c:pt idx="42">
                  <c:v>798.70844828149029</c:v>
                </c:pt>
                <c:pt idx="43">
                  <c:v>799.11246259237032</c:v>
                </c:pt>
                <c:pt idx="44">
                  <c:v>799.02483839680292</c:v>
                </c:pt>
                <c:pt idx="45">
                  <c:v>798.89734543261602</c:v>
                </c:pt>
                <c:pt idx="46">
                  <c:v>787.12769232925189</c:v>
                </c:pt>
                <c:pt idx="47">
                  <c:v>787.50580265778171</c:v>
                </c:pt>
                <c:pt idx="48">
                  <c:v>787.41459963879947</c:v>
                </c:pt>
                <c:pt idx="49">
                  <c:v>787.13268075703832</c:v>
                </c:pt>
                <c:pt idx="50">
                  <c:v>787.12671061100582</c:v>
                </c:pt>
                <c:pt idx="51">
                  <c:v>787.28791628169279</c:v>
                </c:pt>
                <c:pt idx="52">
                  <c:v>787.31579275275067</c:v>
                </c:pt>
                <c:pt idx="53">
                  <c:v>787.22181902322916</c:v>
                </c:pt>
                <c:pt idx="54">
                  <c:v>787.23614193527294</c:v>
                </c:pt>
                <c:pt idx="55">
                  <c:v>719.8130826501515</c:v>
                </c:pt>
                <c:pt idx="56">
                  <c:v>719.79424203121562</c:v>
                </c:pt>
                <c:pt idx="57">
                  <c:v>719.98026047559563</c:v>
                </c:pt>
                <c:pt idx="58">
                  <c:v>719.96034016900205</c:v>
                </c:pt>
                <c:pt idx="59">
                  <c:v>719.95923583086608</c:v>
                </c:pt>
                <c:pt idx="60">
                  <c:v>719.95867613825897</c:v>
                </c:pt>
                <c:pt idx="61">
                  <c:v>720.08372660951181</c:v>
                </c:pt>
                <c:pt idx="62">
                  <c:v>720.13341083027728</c:v>
                </c:pt>
                <c:pt idx="63">
                  <c:v>719.97881200396444</c:v>
                </c:pt>
                <c:pt idx="64">
                  <c:v>734.09553312525645</c:v>
                </c:pt>
                <c:pt idx="65">
                  <c:v>734.2045856855591</c:v>
                </c:pt>
                <c:pt idx="66">
                  <c:v>734.17871297798547</c:v>
                </c:pt>
                <c:pt idx="67">
                  <c:v>734.10997429557779</c:v>
                </c:pt>
                <c:pt idx="68">
                  <c:v>734.06973431777215</c:v>
                </c:pt>
                <c:pt idx="69">
                  <c:v>734.10864674885363</c:v>
                </c:pt>
                <c:pt idx="70">
                  <c:v>734.04236984468639</c:v>
                </c:pt>
                <c:pt idx="71">
                  <c:v>733.87752411274118</c:v>
                </c:pt>
                <c:pt idx="72">
                  <c:v>677.66732229275021</c:v>
                </c:pt>
                <c:pt idx="73">
                  <c:v>677.83808890198407</c:v>
                </c:pt>
                <c:pt idx="74">
                  <c:v>677.9674951216432</c:v>
                </c:pt>
                <c:pt idx="75">
                  <c:v>677.42828796428944</c:v>
                </c:pt>
                <c:pt idx="76">
                  <c:v>677.56988350219649</c:v>
                </c:pt>
                <c:pt idx="77">
                  <c:v>678.00835105112378</c:v>
                </c:pt>
                <c:pt idx="78">
                  <c:v>677.92217440265858</c:v>
                </c:pt>
                <c:pt idx="79">
                  <c:v>677.78839047881138</c:v>
                </c:pt>
              </c:numCache>
            </c:numRef>
          </c:xVal>
          <c:yVal>
            <c:numRef>
              <c:f>' 10 models log'!$H$2:$H$81</c:f>
              <c:numCache>
                <c:formatCode>General</c:formatCode>
                <c:ptCount val="80"/>
                <c:pt idx="0">
                  <c:v>2.3784385104372006</c:v>
                </c:pt>
                <c:pt idx="1">
                  <c:v>2.3784385104372006</c:v>
                </c:pt>
                <c:pt idx="2">
                  <c:v>2.3784385104372006</c:v>
                </c:pt>
                <c:pt idx="3">
                  <c:v>2.3784385104372006</c:v>
                </c:pt>
                <c:pt idx="4">
                  <c:v>2.3784385104372006</c:v>
                </c:pt>
                <c:pt idx="5">
                  <c:v>2.3784385104372006</c:v>
                </c:pt>
                <c:pt idx="6">
                  <c:v>2.3784385104372006</c:v>
                </c:pt>
                <c:pt idx="7">
                  <c:v>2.3784385104372006</c:v>
                </c:pt>
                <c:pt idx="8">
                  <c:v>2.3784385104372006</c:v>
                </c:pt>
                <c:pt idx="9">
                  <c:v>2.3784385104372006</c:v>
                </c:pt>
                <c:pt idx="10">
                  <c:v>2.3784385104372006</c:v>
                </c:pt>
                <c:pt idx="11">
                  <c:v>2.3784385104372006</c:v>
                </c:pt>
                <c:pt idx="12">
                  <c:v>2.3784385104372006</c:v>
                </c:pt>
                <c:pt idx="13">
                  <c:v>2.3784385104372006</c:v>
                </c:pt>
                <c:pt idx="14">
                  <c:v>2.3784385104372006</c:v>
                </c:pt>
                <c:pt idx="15">
                  <c:v>2.3784385104372006</c:v>
                </c:pt>
                <c:pt idx="16">
                  <c:v>2.3784385104372006</c:v>
                </c:pt>
                <c:pt idx="17">
                  <c:v>2.3784385104372006</c:v>
                </c:pt>
                <c:pt idx="18">
                  <c:v>2.3784385104372006</c:v>
                </c:pt>
                <c:pt idx="19">
                  <c:v>2.3784385104372006</c:v>
                </c:pt>
                <c:pt idx="20">
                  <c:v>2.3784385104372006</c:v>
                </c:pt>
                <c:pt idx="21">
                  <c:v>2.3784385104372006</c:v>
                </c:pt>
                <c:pt idx="22">
                  <c:v>2.3784385104372006</c:v>
                </c:pt>
                <c:pt idx="23">
                  <c:v>2.3784385104372006</c:v>
                </c:pt>
                <c:pt idx="24">
                  <c:v>2.3784385104372006</c:v>
                </c:pt>
                <c:pt idx="25">
                  <c:v>2.3784385104372006</c:v>
                </c:pt>
                <c:pt idx="26">
                  <c:v>2.3784385104372006</c:v>
                </c:pt>
                <c:pt idx="27">
                  <c:v>2.3784385104372006</c:v>
                </c:pt>
                <c:pt idx="28">
                  <c:v>2.3784385104372006</c:v>
                </c:pt>
                <c:pt idx="29">
                  <c:v>2.3784385104372006</c:v>
                </c:pt>
                <c:pt idx="30">
                  <c:v>2.3784385104372006</c:v>
                </c:pt>
                <c:pt idx="31">
                  <c:v>2.3784385104372006</c:v>
                </c:pt>
                <c:pt idx="32">
                  <c:v>2.3784385104372006</c:v>
                </c:pt>
                <c:pt idx="33">
                  <c:v>2.3784385104372006</c:v>
                </c:pt>
                <c:pt idx="34">
                  <c:v>2.3784385104372006</c:v>
                </c:pt>
                <c:pt idx="35">
                  <c:v>2.3784385104372006</c:v>
                </c:pt>
                <c:pt idx="36">
                  <c:v>2.3784385104372006</c:v>
                </c:pt>
                <c:pt idx="37">
                  <c:v>2.3784385104372006</c:v>
                </c:pt>
                <c:pt idx="38">
                  <c:v>2.3784385104372006</c:v>
                </c:pt>
                <c:pt idx="39">
                  <c:v>2.3784385104372006</c:v>
                </c:pt>
                <c:pt idx="40">
                  <c:v>2.3784385104372006</c:v>
                </c:pt>
                <c:pt idx="41">
                  <c:v>2.3784385104372006</c:v>
                </c:pt>
                <c:pt idx="42">
                  <c:v>2.3784385104372006</c:v>
                </c:pt>
                <c:pt idx="43">
                  <c:v>2.3784385104372006</c:v>
                </c:pt>
                <c:pt idx="44">
                  <c:v>2.3784385104372006</c:v>
                </c:pt>
                <c:pt idx="45">
                  <c:v>2.3784385104372006</c:v>
                </c:pt>
                <c:pt idx="46">
                  <c:v>2.3784385104372006</c:v>
                </c:pt>
                <c:pt idx="47">
                  <c:v>2.3784385104372006</c:v>
                </c:pt>
                <c:pt idx="48">
                  <c:v>2.3784385104372006</c:v>
                </c:pt>
                <c:pt idx="49">
                  <c:v>2.3784385104372006</c:v>
                </c:pt>
                <c:pt idx="50">
                  <c:v>2.3784385104372006</c:v>
                </c:pt>
                <c:pt idx="51">
                  <c:v>2.3784385104372006</c:v>
                </c:pt>
                <c:pt idx="52">
                  <c:v>2.3784385104372006</c:v>
                </c:pt>
                <c:pt idx="53">
                  <c:v>2.3784385104372006</c:v>
                </c:pt>
                <c:pt idx="54">
                  <c:v>2.3784385104372006</c:v>
                </c:pt>
                <c:pt idx="55">
                  <c:v>2.3784385104372006</c:v>
                </c:pt>
                <c:pt idx="56">
                  <c:v>2.3784385104372006</c:v>
                </c:pt>
                <c:pt idx="57">
                  <c:v>2.3784385104372006</c:v>
                </c:pt>
                <c:pt idx="58">
                  <c:v>2.3784385104372006</c:v>
                </c:pt>
                <c:pt idx="59">
                  <c:v>2.3784385104372006</c:v>
                </c:pt>
                <c:pt idx="60">
                  <c:v>2.3784385104372006</c:v>
                </c:pt>
                <c:pt idx="61">
                  <c:v>2.3784385104372006</c:v>
                </c:pt>
                <c:pt idx="62">
                  <c:v>2.3784385104372006</c:v>
                </c:pt>
                <c:pt idx="63">
                  <c:v>2.3784385104372006</c:v>
                </c:pt>
                <c:pt idx="64">
                  <c:v>2.3784385104372006</c:v>
                </c:pt>
                <c:pt idx="65">
                  <c:v>2.3784385104372006</c:v>
                </c:pt>
                <c:pt idx="66">
                  <c:v>2.3784385104372006</c:v>
                </c:pt>
                <c:pt idx="67">
                  <c:v>2.3784385104372006</c:v>
                </c:pt>
                <c:pt idx="68">
                  <c:v>2.3784385104372006</c:v>
                </c:pt>
                <c:pt idx="69">
                  <c:v>2.3784385104372006</c:v>
                </c:pt>
                <c:pt idx="70">
                  <c:v>2.3784385104372006</c:v>
                </c:pt>
                <c:pt idx="71">
                  <c:v>2.3784385104372006</c:v>
                </c:pt>
                <c:pt idx="72">
                  <c:v>2.3784385104372006</c:v>
                </c:pt>
                <c:pt idx="73">
                  <c:v>2.3784385104372006</c:v>
                </c:pt>
                <c:pt idx="74">
                  <c:v>2.3784385104372006</c:v>
                </c:pt>
                <c:pt idx="75">
                  <c:v>2.3784385104372006</c:v>
                </c:pt>
                <c:pt idx="76">
                  <c:v>2.3784385104372006</c:v>
                </c:pt>
                <c:pt idx="77">
                  <c:v>2.3784385104372006</c:v>
                </c:pt>
                <c:pt idx="78">
                  <c:v>2.3784385104372006</c:v>
                </c:pt>
                <c:pt idx="79">
                  <c:v>2.3784385104372006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models log'!$F$2:$F$81</c:f>
              <c:numCache>
                <c:formatCode>General</c:formatCode>
                <c:ptCount val="80"/>
                <c:pt idx="0">
                  <c:v>836.53165677735649</c:v>
                </c:pt>
                <c:pt idx="1">
                  <c:v>836.42703759761389</c:v>
                </c:pt>
                <c:pt idx="2">
                  <c:v>836.51904439202076</c:v>
                </c:pt>
                <c:pt idx="3">
                  <c:v>836.62446467995073</c:v>
                </c:pt>
                <c:pt idx="4">
                  <c:v>836.66824783495872</c:v>
                </c:pt>
                <c:pt idx="5">
                  <c:v>836.58143650074794</c:v>
                </c:pt>
                <c:pt idx="6">
                  <c:v>836.57839177056189</c:v>
                </c:pt>
                <c:pt idx="7">
                  <c:v>836.62552961209531</c:v>
                </c:pt>
                <c:pt idx="8">
                  <c:v>836.41349187663263</c:v>
                </c:pt>
                <c:pt idx="9">
                  <c:v>775.74102386065124</c:v>
                </c:pt>
                <c:pt idx="10">
                  <c:v>775.81776711981672</c:v>
                </c:pt>
                <c:pt idx="11">
                  <c:v>776.3781892362158</c:v>
                </c:pt>
                <c:pt idx="12">
                  <c:v>776.19174024286576</c:v>
                </c:pt>
                <c:pt idx="13">
                  <c:v>776.02987331822851</c:v>
                </c:pt>
                <c:pt idx="14">
                  <c:v>776.45053714920891</c:v>
                </c:pt>
                <c:pt idx="15">
                  <c:v>749.11776661870863</c:v>
                </c:pt>
                <c:pt idx="16">
                  <c:v>749.70468907636041</c:v>
                </c:pt>
                <c:pt idx="17">
                  <c:v>749.30220206288482</c:v>
                </c:pt>
                <c:pt idx="18">
                  <c:v>749.19727783223368</c:v>
                </c:pt>
                <c:pt idx="19">
                  <c:v>749.06319803085216</c:v>
                </c:pt>
                <c:pt idx="20">
                  <c:v>749.22130167619639</c:v>
                </c:pt>
                <c:pt idx="21">
                  <c:v>749.29219029429919</c:v>
                </c:pt>
                <c:pt idx="22">
                  <c:v>830.42001902946777</c:v>
                </c:pt>
                <c:pt idx="23">
                  <c:v>830.58135380011663</c:v>
                </c:pt>
                <c:pt idx="24">
                  <c:v>830.43206639633718</c:v>
                </c:pt>
                <c:pt idx="25">
                  <c:v>830.35538356060351</c:v>
                </c:pt>
                <c:pt idx="26">
                  <c:v>830.09288713247054</c:v>
                </c:pt>
                <c:pt idx="27">
                  <c:v>830.10069933289719</c:v>
                </c:pt>
                <c:pt idx="28">
                  <c:v>830.2282769080241</c:v>
                </c:pt>
                <c:pt idx="29">
                  <c:v>801.12895122084763</c:v>
                </c:pt>
                <c:pt idx="30">
                  <c:v>801.20409425691832</c:v>
                </c:pt>
                <c:pt idx="31">
                  <c:v>801.30642217028549</c:v>
                </c:pt>
                <c:pt idx="32">
                  <c:v>801.09152252354079</c:v>
                </c:pt>
                <c:pt idx="33">
                  <c:v>801.1569552199494</c:v>
                </c:pt>
                <c:pt idx="34">
                  <c:v>801.14550716772237</c:v>
                </c:pt>
                <c:pt idx="35">
                  <c:v>801.15101472725655</c:v>
                </c:pt>
                <c:pt idx="36">
                  <c:v>801.12625385485364</c:v>
                </c:pt>
                <c:pt idx="37">
                  <c:v>799.01372252250417</c:v>
                </c:pt>
                <c:pt idx="38">
                  <c:v>798.83220116816733</c:v>
                </c:pt>
                <c:pt idx="39">
                  <c:v>798.98804992340229</c:v>
                </c:pt>
                <c:pt idx="40">
                  <c:v>799.11864617351398</c:v>
                </c:pt>
                <c:pt idx="41">
                  <c:v>798.73119286183726</c:v>
                </c:pt>
                <c:pt idx="42">
                  <c:v>798.70844828149029</c:v>
                </c:pt>
                <c:pt idx="43">
                  <c:v>799.11246259237032</c:v>
                </c:pt>
                <c:pt idx="44">
                  <c:v>799.02483839680292</c:v>
                </c:pt>
                <c:pt idx="45">
                  <c:v>798.89734543261602</c:v>
                </c:pt>
                <c:pt idx="46">
                  <c:v>787.12769232925189</c:v>
                </c:pt>
                <c:pt idx="47">
                  <c:v>787.50580265778171</c:v>
                </c:pt>
                <c:pt idx="48">
                  <c:v>787.41459963879947</c:v>
                </c:pt>
                <c:pt idx="49">
                  <c:v>787.13268075703832</c:v>
                </c:pt>
                <c:pt idx="50">
                  <c:v>787.12671061100582</c:v>
                </c:pt>
                <c:pt idx="51">
                  <c:v>787.28791628169279</c:v>
                </c:pt>
                <c:pt idx="52">
                  <c:v>787.31579275275067</c:v>
                </c:pt>
                <c:pt idx="53">
                  <c:v>787.22181902322916</c:v>
                </c:pt>
                <c:pt idx="54">
                  <c:v>787.23614193527294</c:v>
                </c:pt>
                <c:pt idx="55">
                  <c:v>719.8130826501515</c:v>
                </c:pt>
                <c:pt idx="56">
                  <c:v>719.79424203121562</c:v>
                </c:pt>
                <c:pt idx="57">
                  <c:v>719.98026047559563</c:v>
                </c:pt>
                <c:pt idx="58">
                  <c:v>719.96034016900205</c:v>
                </c:pt>
                <c:pt idx="59">
                  <c:v>719.95923583086608</c:v>
                </c:pt>
                <c:pt idx="60">
                  <c:v>719.95867613825897</c:v>
                </c:pt>
                <c:pt idx="61">
                  <c:v>720.08372660951181</c:v>
                </c:pt>
                <c:pt idx="62">
                  <c:v>720.13341083027728</c:v>
                </c:pt>
                <c:pt idx="63">
                  <c:v>719.97881200396444</c:v>
                </c:pt>
                <c:pt idx="64">
                  <c:v>734.09553312525645</c:v>
                </c:pt>
                <c:pt idx="65">
                  <c:v>734.2045856855591</c:v>
                </c:pt>
                <c:pt idx="66">
                  <c:v>734.17871297798547</c:v>
                </c:pt>
                <c:pt idx="67">
                  <c:v>734.10997429557779</c:v>
                </c:pt>
                <c:pt idx="68">
                  <c:v>734.06973431777215</c:v>
                </c:pt>
                <c:pt idx="69">
                  <c:v>734.10864674885363</c:v>
                </c:pt>
                <c:pt idx="70">
                  <c:v>734.04236984468639</c:v>
                </c:pt>
                <c:pt idx="71">
                  <c:v>733.87752411274118</c:v>
                </c:pt>
                <c:pt idx="72">
                  <c:v>677.66732229275021</c:v>
                </c:pt>
                <c:pt idx="73">
                  <c:v>677.83808890198407</c:v>
                </c:pt>
                <c:pt idx="74">
                  <c:v>677.9674951216432</c:v>
                </c:pt>
                <c:pt idx="75">
                  <c:v>677.42828796428944</c:v>
                </c:pt>
                <c:pt idx="76">
                  <c:v>677.56988350219649</c:v>
                </c:pt>
                <c:pt idx="77">
                  <c:v>678.00835105112378</c:v>
                </c:pt>
                <c:pt idx="78">
                  <c:v>677.92217440265858</c:v>
                </c:pt>
                <c:pt idx="79">
                  <c:v>677.78839047881138</c:v>
                </c:pt>
              </c:numCache>
            </c:numRef>
          </c:xVal>
          <c:yVal>
            <c:numRef>
              <c:f>' 10 models log'!$I$2:$I$81</c:f>
              <c:numCache>
                <c:formatCode>General</c:formatCode>
                <c:ptCount val="80"/>
                <c:pt idx="0">
                  <c:v>1.3816476909413524</c:v>
                </c:pt>
                <c:pt idx="1">
                  <c:v>1.3816476909413524</c:v>
                </c:pt>
                <c:pt idx="2">
                  <c:v>1.3816476909413524</c:v>
                </c:pt>
                <c:pt idx="3">
                  <c:v>1.3816476909413524</c:v>
                </c:pt>
                <c:pt idx="4">
                  <c:v>1.3816476909413524</c:v>
                </c:pt>
                <c:pt idx="5">
                  <c:v>1.3816476909413524</c:v>
                </c:pt>
                <c:pt idx="6">
                  <c:v>1.3816476909413524</c:v>
                </c:pt>
                <c:pt idx="7">
                  <c:v>1.3816476909413524</c:v>
                </c:pt>
                <c:pt idx="8">
                  <c:v>1.3816476909413524</c:v>
                </c:pt>
                <c:pt idx="9">
                  <c:v>1.3816476909413524</c:v>
                </c:pt>
                <c:pt idx="10">
                  <c:v>1.3816476909413524</c:v>
                </c:pt>
                <c:pt idx="11">
                  <c:v>1.3816476909413524</c:v>
                </c:pt>
                <c:pt idx="12">
                  <c:v>1.3816476909413524</c:v>
                </c:pt>
                <c:pt idx="13">
                  <c:v>1.3816476909413524</c:v>
                </c:pt>
                <c:pt idx="14">
                  <c:v>1.3816476909413524</c:v>
                </c:pt>
                <c:pt idx="15">
                  <c:v>1.3816476909413524</c:v>
                </c:pt>
                <c:pt idx="16">
                  <c:v>1.3816476909413524</c:v>
                </c:pt>
                <c:pt idx="17">
                  <c:v>1.3816476909413524</c:v>
                </c:pt>
                <c:pt idx="18">
                  <c:v>1.3816476909413524</c:v>
                </c:pt>
                <c:pt idx="19">
                  <c:v>1.3816476909413524</c:v>
                </c:pt>
                <c:pt idx="20">
                  <c:v>1.3816476909413524</c:v>
                </c:pt>
                <c:pt idx="21">
                  <c:v>1.3816476909413524</c:v>
                </c:pt>
                <c:pt idx="22">
                  <c:v>1.3816476909413524</c:v>
                </c:pt>
                <c:pt idx="23">
                  <c:v>1.3816476909413524</c:v>
                </c:pt>
                <c:pt idx="24">
                  <c:v>1.3816476909413524</c:v>
                </c:pt>
                <c:pt idx="25">
                  <c:v>1.3816476909413524</c:v>
                </c:pt>
                <c:pt idx="26">
                  <c:v>1.3816476909413524</c:v>
                </c:pt>
                <c:pt idx="27">
                  <c:v>1.3816476909413524</c:v>
                </c:pt>
                <c:pt idx="28">
                  <c:v>1.3816476909413524</c:v>
                </c:pt>
                <c:pt idx="29">
                  <c:v>1.3816476909413524</c:v>
                </c:pt>
                <c:pt idx="30">
                  <c:v>1.3816476909413524</c:v>
                </c:pt>
                <c:pt idx="31">
                  <c:v>1.3816476909413524</c:v>
                </c:pt>
                <c:pt idx="32">
                  <c:v>1.3816476909413524</c:v>
                </c:pt>
                <c:pt idx="33">
                  <c:v>1.3816476909413524</c:v>
                </c:pt>
                <c:pt idx="34">
                  <c:v>1.3816476909413524</c:v>
                </c:pt>
                <c:pt idx="35">
                  <c:v>1.3816476909413524</c:v>
                </c:pt>
                <c:pt idx="36">
                  <c:v>1.3816476909413524</c:v>
                </c:pt>
                <c:pt idx="37">
                  <c:v>1.3816476909413524</c:v>
                </c:pt>
                <c:pt idx="38">
                  <c:v>1.3816476909413524</c:v>
                </c:pt>
                <c:pt idx="39">
                  <c:v>1.3816476909413524</c:v>
                </c:pt>
                <c:pt idx="40">
                  <c:v>1.3816476909413524</c:v>
                </c:pt>
                <c:pt idx="41">
                  <c:v>1.3816476909413524</c:v>
                </c:pt>
                <c:pt idx="42">
                  <c:v>1.3816476909413524</c:v>
                </c:pt>
                <c:pt idx="43">
                  <c:v>1.3816476909413524</c:v>
                </c:pt>
                <c:pt idx="44">
                  <c:v>1.3816476909413524</c:v>
                </c:pt>
                <c:pt idx="45">
                  <c:v>1.3816476909413524</c:v>
                </c:pt>
                <c:pt idx="46">
                  <c:v>1.3816476909413524</c:v>
                </c:pt>
                <c:pt idx="47">
                  <c:v>1.3816476909413524</c:v>
                </c:pt>
                <c:pt idx="48">
                  <c:v>1.3816476909413524</c:v>
                </c:pt>
                <c:pt idx="49">
                  <c:v>1.3816476909413524</c:v>
                </c:pt>
                <c:pt idx="50">
                  <c:v>1.3816476909413524</c:v>
                </c:pt>
                <c:pt idx="51">
                  <c:v>1.3816476909413524</c:v>
                </c:pt>
                <c:pt idx="52">
                  <c:v>1.3816476909413524</c:v>
                </c:pt>
                <c:pt idx="53">
                  <c:v>1.3816476909413524</c:v>
                </c:pt>
                <c:pt idx="54">
                  <c:v>1.3816476909413524</c:v>
                </c:pt>
                <c:pt idx="55">
                  <c:v>1.3816476909413524</c:v>
                </c:pt>
                <c:pt idx="56">
                  <c:v>1.3816476909413524</c:v>
                </c:pt>
                <c:pt idx="57">
                  <c:v>1.3816476909413524</c:v>
                </c:pt>
                <c:pt idx="58">
                  <c:v>1.3816476909413524</c:v>
                </c:pt>
                <c:pt idx="59">
                  <c:v>1.3816476909413524</c:v>
                </c:pt>
                <c:pt idx="60">
                  <c:v>1.3816476909413524</c:v>
                </c:pt>
                <c:pt idx="61">
                  <c:v>1.3816476909413524</c:v>
                </c:pt>
                <c:pt idx="62">
                  <c:v>1.3816476909413524</c:v>
                </c:pt>
                <c:pt idx="63">
                  <c:v>1.3816476909413524</c:v>
                </c:pt>
                <c:pt idx="64">
                  <c:v>1.3816476909413524</c:v>
                </c:pt>
                <c:pt idx="65">
                  <c:v>1.3816476909413524</c:v>
                </c:pt>
                <c:pt idx="66">
                  <c:v>1.3816476909413524</c:v>
                </c:pt>
                <c:pt idx="67">
                  <c:v>1.3816476909413524</c:v>
                </c:pt>
                <c:pt idx="68">
                  <c:v>1.3816476909413524</c:v>
                </c:pt>
                <c:pt idx="69">
                  <c:v>1.3816476909413524</c:v>
                </c:pt>
                <c:pt idx="70">
                  <c:v>1.3816476909413524</c:v>
                </c:pt>
                <c:pt idx="71">
                  <c:v>1.3816476909413524</c:v>
                </c:pt>
                <c:pt idx="72">
                  <c:v>1.3816476909413524</c:v>
                </c:pt>
                <c:pt idx="73">
                  <c:v>1.3816476909413524</c:v>
                </c:pt>
                <c:pt idx="74">
                  <c:v>1.3816476909413524</c:v>
                </c:pt>
                <c:pt idx="75">
                  <c:v>1.3816476909413524</c:v>
                </c:pt>
                <c:pt idx="76">
                  <c:v>1.3816476909413524</c:v>
                </c:pt>
                <c:pt idx="77">
                  <c:v>1.3816476909413524</c:v>
                </c:pt>
                <c:pt idx="78">
                  <c:v>1.3816476909413524</c:v>
                </c:pt>
                <c:pt idx="79">
                  <c:v>1.3816476909413524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068064"/>
        <c:axId val="244068456"/>
      </c:scatterChart>
      <c:valAx>
        <c:axId val="244068064"/>
        <c:scaling>
          <c:orientation val="minMax"/>
          <c:max val="840"/>
          <c:min val="64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ln (Volume)</a:t>
                </a:r>
              </a:p>
            </c:rich>
          </c:tx>
          <c:layout>
            <c:manualLayout>
              <c:xMode val="edge"/>
              <c:yMode val="edge"/>
              <c:x val="0.46470347296145209"/>
              <c:y val="0.9054769667953805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44068456"/>
        <c:crosses val="autoZero"/>
        <c:crossBetween val="midCat"/>
        <c:majorUnit val="60"/>
      </c:valAx>
      <c:valAx>
        <c:axId val="244068456"/>
        <c:scaling>
          <c:orientation val="minMax"/>
          <c:max val="3.5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- Romer  ln(Volume)</a:t>
                </a:r>
              </a:p>
            </c:rich>
          </c:tx>
          <c:layout>
            <c:manualLayout>
              <c:xMode val="edge"/>
              <c:yMode val="edge"/>
              <c:x val="7.9188666941483549E-2"/>
              <c:y val="0.10436077951128943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4406806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138989153932344"/>
          <c:y val="8.2042823594419112E-2"/>
          <c:w val="0.61382430558492429"/>
          <c:h val="0.72341538886586543"/>
        </c:manualLayout>
      </c:layout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models'!$F$2:$F$81</c:f>
              <c:numCache>
                <c:formatCode>General</c:formatCode>
                <c:ptCount val="80"/>
                <c:pt idx="0">
                  <c:v>4295.5067949999993</c:v>
                </c:pt>
                <c:pt idx="1">
                  <c:v>4291.0257099999999</c:v>
                </c:pt>
                <c:pt idx="2">
                  <c:v>4294.9742699999997</c:v>
                </c:pt>
                <c:pt idx="3">
                  <c:v>4299.5232749999996</c:v>
                </c:pt>
                <c:pt idx="4">
                  <c:v>4301.4124949999996</c:v>
                </c:pt>
                <c:pt idx="5">
                  <c:v>4297.6527100000003</c:v>
                </c:pt>
                <c:pt idx="6">
                  <c:v>4297.5129050000005</c:v>
                </c:pt>
                <c:pt idx="7">
                  <c:v>4299.5496000000003</c:v>
                </c:pt>
                <c:pt idx="8">
                  <c:v>4290.4205000000002</c:v>
                </c:pt>
                <c:pt idx="9">
                  <c:v>2338.8896599999998</c:v>
                </c:pt>
                <c:pt idx="10">
                  <c:v>2340.6548250000001</c:v>
                </c:pt>
                <c:pt idx="11">
                  <c:v>2353.8650250000001</c:v>
                </c:pt>
                <c:pt idx="12">
                  <c:v>2349.4758400000001</c:v>
                </c:pt>
                <c:pt idx="13">
                  <c:v>2345.6252949999998</c:v>
                </c:pt>
                <c:pt idx="14">
                  <c:v>2355.5940950000004</c:v>
                </c:pt>
                <c:pt idx="15">
                  <c:v>1792.1918800000001</c:v>
                </c:pt>
                <c:pt idx="16">
                  <c:v>1802.839555</c:v>
                </c:pt>
                <c:pt idx="17">
                  <c:v>1795.5136</c:v>
                </c:pt>
                <c:pt idx="18">
                  <c:v>1793.6279</c:v>
                </c:pt>
                <c:pt idx="19">
                  <c:v>1791.2110499999999</c:v>
                </c:pt>
                <c:pt idx="20">
                  <c:v>1794.05015</c:v>
                </c:pt>
                <c:pt idx="21">
                  <c:v>1795.328935</c:v>
                </c:pt>
                <c:pt idx="22">
                  <c:v>4040.8572650000006</c:v>
                </c:pt>
                <c:pt idx="23">
                  <c:v>4047.4310949999999</c:v>
                </c:pt>
                <c:pt idx="24">
                  <c:v>4041.3558950000001</c:v>
                </c:pt>
                <c:pt idx="25">
                  <c:v>4038.2228450000002</c:v>
                </c:pt>
                <c:pt idx="26">
                  <c:v>4027.636305</c:v>
                </c:pt>
                <c:pt idx="27">
                  <c:v>4027.9405150000002</c:v>
                </c:pt>
                <c:pt idx="28">
                  <c:v>4033.1043549999999</c:v>
                </c:pt>
                <c:pt idx="29">
                  <c:v>3014.8280249999998</c:v>
                </c:pt>
                <c:pt idx="30">
                  <c:v>3017.1058000000003</c:v>
                </c:pt>
                <c:pt idx="31">
                  <c:v>3020.2203850000001</c:v>
                </c:pt>
                <c:pt idx="32">
                  <c:v>3013.6845750000002</c:v>
                </c:pt>
                <c:pt idx="33">
                  <c:v>3015.6667500000003</c:v>
                </c:pt>
                <c:pt idx="34">
                  <c:v>3015.324775</c:v>
                </c:pt>
                <c:pt idx="35">
                  <c:v>3015.4911199999997</c:v>
                </c:pt>
                <c:pt idx="36">
                  <c:v>3014.75162</c:v>
                </c:pt>
                <c:pt idx="37">
                  <c:v>2951.7556549999999</c:v>
                </c:pt>
                <c:pt idx="38">
                  <c:v>2946.4034449999999</c:v>
                </c:pt>
                <c:pt idx="39">
                  <c:v>2951.0241350000001</c:v>
                </c:pt>
                <c:pt idx="40">
                  <c:v>2954.8656000000001</c:v>
                </c:pt>
                <c:pt idx="41">
                  <c:v>2943.3993350000001</c:v>
                </c:pt>
                <c:pt idx="42">
                  <c:v>2942.744925</c:v>
                </c:pt>
                <c:pt idx="43">
                  <c:v>2954.6993400000001</c:v>
                </c:pt>
                <c:pt idx="44">
                  <c:v>2952.1391450000001</c:v>
                </c:pt>
                <c:pt idx="45">
                  <c:v>2948.3492300000003</c:v>
                </c:pt>
                <c:pt idx="46">
                  <c:v>2620.963855</c:v>
                </c:pt>
                <c:pt idx="47">
                  <c:v>2630.912245</c:v>
                </c:pt>
                <c:pt idx="48">
                  <c:v>2628.490675</c:v>
                </c:pt>
                <c:pt idx="49">
                  <c:v>2621.1024299999999</c:v>
                </c:pt>
                <c:pt idx="50">
                  <c:v>2620.9402900000005</c:v>
                </c:pt>
                <c:pt idx="51">
                  <c:v>2625.1466</c:v>
                </c:pt>
                <c:pt idx="52">
                  <c:v>2625.96848</c:v>
                </c:pt>
                <c:pt idx="53">
                  <c:v>2623.4423900000002</c:v>
                </c:pt>
                <c:pt idx="54">
                  <c:v>2623.835955</c:v>
                </c:pt>
                <c:pt idx="55">
                  <c:v>1336.9779349999999</c:v>
                </c:pt>
                <c:pt idx="56">
                  <c:v>1336.7246600000001</c:v>
                </c:pt>
                <c:pt idx="57">
                  <c:v>1339.233115</c:v>
                </c:pt>
                <c:pt idx="58">
                  <c:v>1338.9444450000001</c:v>
                </c:pt>
                <c:pt idx="59">
                  <c:v>1338.940325</c:v>
                </c:pt>
                <c:pt idx="60">
                  <c:v>1338.9432400000001</c:v>
                </c:pt>
                <c:pt idx="61">
                  <c:v>1340.6313</c:v>
                </c:pt>
                <c:pt idx="62">
                  <c:v>1341.3043849999999</c:v>
                </c:pt>
                <c:pt idx="63">
                  <c:v>1339.2152000000001</c:v>
                </c:pt>
                <c:pt idx="64">
                  <c:v>1542.223295</c:v>
                </c:pt>
                <c:pt idx="65">
                  <c:v>1543.936565</c:v>
                </c:pt>
                <c:pt idx="66">
                  <c:v>1543.5388700000001</c:v>
                </c:pt>
                <c:pt idx="67">
                  <c:v>1542.4370400000003</c:v>
                </c:pt>
                <c:pt idx="68">
                  <c:v>1541.8381549999999</c:v>
                </c:pt>
                <c:pt idx="69">
                  <c:v>1542.4448299999999</c:v>
                </c:pt>
                <c:pt idx="70">
                  <c:v>1541.4264050000002</c:v>
                </c:pt>
                <c:pt idx="71">
                  <c:v>1538.8890900000001</c:v>
                </c:pt>
                <c:pt idx="72">
                  <c:v>877.17497000000003</c:v>
                </c:pt>
                <c:pt idx="73">
                  <c:v>878.68588499999998</c:v>
                </c:pt>
                <c:pt idx="74">
                  <c:v>879.8442050000001</c:v>
                </c:pt>
                <c:pt idx="75">
                  <c:v>875.06624499999998</c:v>
                </c:pt>
                <c:pt idx="76">
                  <c:v>876.31509500000004</c:v>
                </c:pt>
                <c:pt idx="77">
                  <c:v>880.22646500000008</c:v>
                </c:pt>
                <c:pt idx="78">
                  <c:v>879.46715000000006</c:v>
                </c:pt>
                <c:pt idx="79">
                  <c:v>878.2680150000001</c:v>
                </c:pt>
              </c:numCache>
            </c:numRef>
          </c:xVal>
          <c:yVal>
            <c:numRef>
              <c:f>' 10 models'!$E$2:$E$81</c:f>
              <c:numCache>
                <c:formatCode>General</c:formatCode>
                <c:ptCount val="80"/>
                <c:pt idx="0">
                  <c:v>34.909810000000107</c:v>
                </c:pt>
                <c:pt idx="1">
                  <c:v>39.701599999999416</c:v>
                </c:pt>
                <c:pt idx="2">
                  <c:v>39.175600000000486</c:v>
                </c:pt>
                <c:pt idx="3">
                  <c:v>46.755790000000161</c:v>
                </c:pt>
                <c:pt idx="4">
                  <c:v>49.053210000000036</c:v>
                </c:pt>
                <c:pt idx="5">
                  <c:v>38.258539999999812</c:v>
                </c:pt>
                <c:pt idx="6">
                  <c:v>33.996329999999944</c:v>
                </c:pt>
                <c:pt idx="7">
                  <c:v>38.945060000000012</c:v>
                </c:pt>
                <c:pt idx="8">
                  <c:v>27.42374000000018</c:v>
                </c:pt>
                <c:pt idx="9">
                  <c:v>30.568780000000061</c:v>
                </c:pt>
                <c:pt idx="10">
                  <c:v>19.116350000000239</c:v>
                </c:pt>
                <c:pt idx="11">
                  <c:v>37.69372999999996</c:v>
                </c:pt>
                <c:pt idx="12">
                  <c:v>36.477980000000116</c:v>
                </c:pt>
                <c:pt idx="13">
                  <c:v>19.413390000000163</c:v>
                </c:pt>
                <c:pt idx="14">
                  <c:v>43.6241500000001</c:v>
                </c:pt>
                <c:pt idx="15">
                  <c:v>20.898659999999836</c:v>
                </c:pt>
                <c:pt idx="16">
                  <c:v>43.068050000000085</c:v>
                </c:pt>
                <c:pt idx="17">
                  <c:v>25.06881999999996</c:v>
                </c:pt>
                <c:pt idx="18">
                  <c:v>24.239159999999856</c:v>
                </c:pt>
                <c:pt idx="19">
                  <c:v>19.787019999999984</c:v>
                </c:pt>
                <c:pt idx="20">
                  <c:v>21.516300000000001</c:v>
                </c:pt>
                <c:pt idx="21">
                  <c:v>23.617370000000165</c:v>
                </c:pt>
                <c:pt idx="22">
                  <c:v>39.513410000000022</c:v>
                </c:pt>
                <c:pt idx="23">
                  <c:v>56.226069999999709</c:v>
                </c:pt>
                <c:pt idx="24">
                  <c:v>44.075670000000173</c:v>
                </c:pt>
                <c:pt idx="25">
                  <c:v>28.322149999999965</c:v>
                </c:pt>
                <c:pt idx="26">
                  <c:v>28.105149999999867</c:v>
                </c:pt>
                <c:pt idx="27">
                  <c:v>21.291049999999814</c:v>
                </c:pt>
                <c:pt idx="28">
                  <c:v>34.032629999999699</c:v>
                </c:pt>
                <c:pt idx="29">
                  <c:v>24.941870000000108</c:v>
                </c:pt>
                <c:pt idx="30">
                  <c:v>30.006199999999808</c:v>
                </c:pt>
                <c:pt idx="31">
                  <c:v>39.01651000000038</c:v>
                </c:pt>
                <c:pt idx="32">
                  <c:v>15.935930000000099</c:v>
                </c:pt>
                <c:pt idx="33">
                  <c:v>22.03995999999961</c:v>
                </c:pt>
                <c:pt idx="34">
                  <c:v>23.744769999999789</c:v>
                </c:pt>
                <c:pt idx="35">
                  <c:v>23.882640000000265</c:v>
                </c:pt>
                <c:pt idx="36">
                  <c:v>27.213960000000043</c:v>
                </c:pt>
                <c:pt idx="37">
                  <c:v>35.601689999999962</c:v>
                </c:pt>
                <c:pt idx="38">
                  <c:v>35.866170000000238</c:v>
                </c:pt>
                <c:pt idx="39">
                  <c:v>43.413990000000013</c:v>
                </c:pt>
                <c:pt idx="40">
                  <c:v>39.186779999999999</c:v>
                </c:pt>
                <c:pt idx="41">
                  <c:v>24.272049999999581</c:v>
                </c:pt>
                <c:pt idx="42">
                  <c:v>30.683350000000246</c:v>
                </c:pt>
                <c:pt idx="43">
                  <c:v>43.866520000000037</c:v>
                </c:pt>
                <c:pt idx="44">
                  <c:v>50.745969999999943</c:v>
                </c:pt>
                <c:pt idx="45">
                  <c:v>43.535520000000361</c:v>
                </c:pt>
                <c:pt idx="46">
                  <c:v>33.555690000000141</c:v>
                </c:pt>
                <c:pt idx="47">
                  <c:v>39.304729999999836</c:v>
                </c:pt>
                <c:pt idx="48">
                  <c:v>32.470830000000205</c:v>
                </c:pt>
                <c:pt idx="49">
                  <c:v>35.919580000000224</c:v>
                </c:pt>
                <c:pt idx="50">
                  <c:v>34.225200000000314</c:v>
                </c:pt>
                <c:pt idx="51">
                  <c:v>26.624839999999949</c:v>
                </c:pt>
                <c:pt idx="52">
                  <c:v>50.985459999999875</c:v>
                </c:pt>
                <c:pt idx="53">
                  <c:v>36.677819999999429</c:v>
                </c:pt>
                <c:pt idx="54">
                  <c:v>41.46035000000029</c:v>
                </c:pt>
                <c:pt idx="55">
                  <c:v>22.766589999999951</c:v>
                </c:pt>
                <c:pt idx="56">
                  <c:v>22.430119999999988</c:v>
                </c:pt>
                <c:pt idx="57">
                  <c:v>26.736310000000231</c:v>
                </c:pt>
                <c:pt idx="58">
                  <c:v>21.903789999999844</c:v>
                </c:pt>
                <c:pt idx="59">
                  <c:v>24.372489999999971</c:v>
                </c:pt>
                <c:pt idx="60">
                  <c:v>26.561379999999872</c:v>
                </c:pt>
                <c:pt idx="61">
                  <c:v>29.034959999999955</c:v>
                </c:pt>
                <c:pt idx="62">
                  <c:v>30.285869999999932</c:v>
                </c:pt>
                <c:pt idx="63">
                  <c:v>27.031479999999874</c:v>
                </c:pt>
                <c:pt idx="64">
                  <c:v>21.819250000000011</c:v>
                </c:pt>
                <c:pt idx="65">
                  <c:v>29.224410000000034</c:v>
                </c:pt>
                <c:pt idx="66">
                  <c:v>29.576320000000123</c:v>
                </c:pt>
                <c:pt idx="67">
                  <c:v>19.113660000000209</c:v>
                </c:pt>
                <c:pt idx="68">
                  <c:v>25.145290000000159</c:v>
                </c:pt>
                <c:pt idx="69">
                  <c:v>26.722919999999931</c:v>
                </c:pt>
                <c:pt idx="70">
                  <c:v>27.506129999999985</c:v>
                </c:pt>
                <c:pt idx="71">
                  <c:v>27.809960000000046</c:v>
                </c:pt>
                <c:pt idx="72">
                  <c:v>14.308040000000005</c:v>
                </c:pt>
                <c:pt idx="73">
                  <c:v>16.963449999999966</c:v>
                </c:pt>
                <c:pt idx="74">
                  <c:v>20.805430000000001</c:v>
                </c:pt>
                <c:pt idx="75">
                  <c:v>10.118169999999964</c:v>
                </c:pt>
                <c:pt idx="76">
                  <c:v>12.852409999999963</c:v>
                </c:pt>
                <c:pt idx="77">
                  <c:v>24.355569999999943</c:v>
                </c:pt>
                <c:pt idx="78">
                  <c:v>24.176199999999881</c:v>
                </c:pt>
                <c:pt idx="79">
                  <c:v>20.468570000000113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models'!$F$2:$F$81</c:f>
              <c:numCache>
                <c:formatCode>General</c:formatCode>
                <c:ptCount val="80"/>
                <c:pt idx="0">
                  <c:v>4295.5067949999993</c:v>
                </c:pt>
                <c:pt idx="1">
                  <c:v>4291.0257099999999</c:v>
                </c:pt>
                <c:pt idx="2">
                  <c:v>4294.9742699999997</c:v>
                </c:pt>
                <c:pt idx="3">
                  <c:v>4299.5232749999996</c:v>
                </c:pt>
                <c:pt idx="4">
                  <c:v>4301.4124949999996</c:v>
                </c:pt>
                <c:pt idx="5">
                  <c:v>4297.6527100000003</c:v>
                </c:pt>
                <c:pt idx="6">
                  <c:v>4297.5129050000005</c:v>
                </c:pt>
                <c:pt idx="7">
                  <c:v>4299.5496000000003</c:v>
                </c:pt>
                <c:pt idx="8">
                  <c:v>4290.4205000000002</c:v>
                </c:pt>
                <c:pt idx="9">
                  <c:v>2338.8896599999998</c:v>
                </c:pt>
                <c:pt idx="10">
                  <c:v>2340.6548250000001</c:v>
                </c:pt>
                <c:pt idx="11">
                  <c:v>2353.8650250000001</c:v>
                </c:pt>
                <c:pt idx="12">
                  <c:v>2349.4758400000001</c:v>
                </c:pt>
                <c:pt idx="13">
                  <c:v>2345.6252949999998</c:v>
                </c:pt>
                <c:pt idx="14">
                  <c:v>2355.5940950000004</c:v>
                </c:pt>
                <c:pt idx="15">
                  <c:v>1792.1918800000001</c:v>
                </c:pt>
                <c:pt idx="16">
                  <c:v>1802.839555</c:v>
                </c:pt>
                <c:pt idx="17">
                  <c:v>1795.5136</c:v>
                </c:pt>
                <c:pt idx="18">
                  <c:v>1793.6279</c:v>
                </c:pt>
                <c:pt idx="19">
                  <c:v>1791.2110499999999</c:v>
                </c:pt>
                <c:pt idx="20">
                  <c:v>1794.05015</c:v>
                </c:pt>
                <c:pt idx="21">
                  <c:v>1795.328935</c:v>
                </c:pt>
                <c:pt idx="22">
                  <c:v>4040.8572650000006</c:v>
                </c:pt>
                <c:pt idx="23">
                  <c:v>4047.4310949999999</c:v>
                </c:pt>
                <c:pt idx="24">
                  <c:v>4041.3558950000001</c:v>
                </c:pt>
                <c:pt idx="25">
                  <c:v>4038.2228450000002</c:v>
                </c:pt>
                <c:pt idx="26">
                  <c:v>4027.636305</c:v>
                </c:pt>
                <c:pt idx="27">
                  <c:v>4027.9405150000002</c:v>
                </c:pt>
                <c:pt idx="28">
                  <c:v>4033.1043549999999</c:v>
                </c:pt>
                <c:pt idx="29">
                  <c:v>3014.8280249999998</c:v>
                </c:pt>
                <c:pt idx="30">
                  <c:v>3017.1058000000003</c:v>
                </c:pt>
                <c:pt idx="31">
                  <c:v>3020.2203850000001</c:v>
                </c:pt>
                <c:pt idx="32">
                  <c:v>3013.6845750000002</c:v>
                </c:pt>
                <c:pt idx="33">
                  <c:v>3015.6667500000003</c:v>
                </c:pt>
                <c:pt idx="34">
                  <c:v>3015.324775</c:v>
                </c:pt>
                <c:pt idx="35">
                  <c:v>3015.4911199999997</c:v>
                </c:pt>
                <c:pt idx="36">
                  <c:v>3014.75162</c:v>
                </c:pt>
                <c:pt idx="37">
                  <c:v>2951.7556549999999</c:v>
                </c:pt>
                <c:pt idx="38">
                  <c:v>2946.4034449999999</c:v>
                </c:pt>
                <c:pt idx="39">
                  <c:v>2951.0241350000001</c:v>
                </c:pt>
                <c:pt idx="40">
                  <c:v>2954.8656000000001</c:v>
                </c:pt>
                <c:pt idx="41">
                  <c:v>2943.3993350000001</c:v>
                </c:pt>
                <c:pt idx="42">
                  <c:v>2942.744925</c:v>
                </c:pt>
                <c:pt idx="43">
                  <c:v>2954.6993400000001</c:v>
                </c:pt>
                <c:pt idx="44">
                  <c:v>2952.1391450000001</c:v>
                </c:pt>
                <c:pt idx="45">
                  <c:v>2948.3492300000003</c:v>
                </c:pt>
                <c:pt idx="46">
                  <c:v>2620.963855</c:v>
                </c:pt>
                <c:pt idx="47">
                  <c:v>2630.912245</c:v>
                </c:pt>
                <c:pt idx="48">
                  <c:v>2628.490675</c:v>
                </c:pt>
                <c:pt idx="49">
                  <c:v>2621.1024299999999</c:v>
                </c:pt>
                <c:pt idx="50">
                  <c:v>2620.9402900000005</c:v>
                </c:pt>
                <c:pt idx="51">
                  <c:v>2625.1466</c:v>
                </c:pt>
                <c:pt idx="52">
                  <c:v>2625.96848</c:v>
                </c:pt>
                <c:pt idx="53">
                  <c:v>2623.4423900000002</c:v>
                </c:pt>
                <c:pt idx="54">
                  <c:v>2623.835955</c:v>
                </c:pt>
                <c:pt idx="55">
                  <c:v>1336.9779349999999</c:v>
                </c:pt>
                <c:pt idx="56">
                  <c:v>1336.7246600000001</c:v>
                </c:pt>
                <c:pt idx="57">
                  <c:v>1339.233115</c:v>
                </c:pt>
                <c:pt idx="58">
                  <c:v>1338.9444450000001</c:v>
                </c:pt>
                <c:pt idx="59">
                  <c:v>1338.940325</c:v>
                </c:pt>
                <c:pt idx="60">
                  <c:v>1338.9432400000001</c:v>
                </c:pt>
                <c:pt idx="61">
                  <c:v>1340.6313</c:v>
                </c:pt>
                <c:pt idx="62">
                  <c:v>1341.3043849999999</c:v>
                </c:pt>
                <c:pt idx="63">
                  <c:v>1339.2152000000001</c:v>
                </c:pt>
                <c:pt idx="64">
                  <c:v>1542.223295</c:v>
                </c:pt>
                <c:pt idx="65">
                  <c:v>1543.936565</c:v>
                </c:pt>
                <c:pt idx="66">
                  <c:v>1543.5388700000001</c:v>
                </c:pt>
                <c:pt idx="67">
                  <c:v>1542.4370400000003</c:v>
                </c:pt>
                <c:pt idx="68">
                  <c:v>1541.8381549999999</c:v>
                </c:pt>
                <c:pt idx="69">
                  <c:v>1542.4448299999999</c:v>
                </c:pt>
                <c:pt idx="70">
                  <c:v>1541.4264050000002</c:v>
                </c:pt>
                <c:pt idx="71">
                  <c:v>1538.8890900000001</c:v>
                </c:pt>
                <c:pt idx="72">
                  <c:v>877.17497000000003</c:v>
                </c:pt>
                <c:pt idx="73">
                  <c:v>878.68588499999998</c:v>
                </c:pt>
                <c:pt idx="74">
                  <c:v>879.8442050000001</c:v>
                </c:pt>
                <c:pt idx="75">
                  <c:v>875.06624499999998</c:v>
                </c:pt>
                <c:pt idx="76">
                  <c:v>876.31509500000004</c:v>
                </c:pt>
                <c:pt idx="77">
                  <c:v>880.22646500000008</c:v>
                </c:pt>
                <c:pt idx="78">
                  <c:v>879.46715000000006</c:v>
                </c:pt>
                <c:pt idx="79">
                  <c:v>878.2680150000001</c:v>
                </c:pt>
              </c:numCache>
            </c:numRef>
          </c:xVal>
          <c:yVal>
            <c:numRef>
              <c:f>' 10 models'!$G$2:$G$81</c:f>
              <c:numCache>
                <c:formatCode>General</c:formatCode>
                <c:ptCount val="80"/>
                <c:pt idx="0">
                  <c:v>11.496682102190729</c:v>
                </c:pt>
                <c:pt idx="1">
                  <c:v>11.496682102190729</c:v>
                </c:pt>
                <c:pt idx="2">
                  <c:v>11.496682102190729</c:v>
                </c:pt>
                <c:pt idx="3">
                  <c:v>11.496682102190729</c:v>
                </c:pt>
                <c:pt idx="4">
                  <c:v>11.496682102190729</c:v>
                </c:pt>
                <c:pt idx="5">
                  <c:v>11.496682102190729</c:v>
                </c:pt>
                <c:pt idx="6">
                  <c:v>11.496682102190729</c:v>
                </c:pt>
                <c:pt idx="7">
                  <c:v>11.496682102190729</c:v>
                </c:pt>
                <c:pt idx="8">
                  <c:v>11.496682102190729</c:v>
                </c:pt>
                <c:pt idx="9">
                  <c:v>11.496682102190729</c:v>
                </c:pt>
                <c:pt idx="10">
                  <c:v>11.496682102190729</c:v>
                </c:pt>
                <c:pt idx="11">
                  <c:v>11.496682102190729</c:v>
                </c:pt>
                <c:pt idx="12">
                  <c:v>11.496682102190729</c:v>
                </c:pt>
                <c:pt idx="13">
                  <c:v>11.496682102190729</c:v>
                </c:pt>
                <c:pt idx="14">
                  <c:v>11.496682102190729</c:v>
                </c:pt>
                <c:pt idx="15">
                  <c:v>11.496682102190729</c:v>
                </c:pt>
                <c:pt idx="16">
                  <c:v>11.496682102190729</c:v>
                </c:pt>
                <c:pt idx="17">
                  <c:v>11.496682102190729</c:v>
                </c:pt>
                <c:pt idx="18">
                  <c:v>11.496682102190729</c:v>
                </c:pt>
                <c:pt idx="19">
                  <c:v>11.496682102190729</c:v>
                </c:pt>
                <c:pt idx="20">
                  <c:v>11.496682102190729</c:v>
                </c:pt>
                <c:pt idx="21">
                  <c:v>11.496682102190729</c:v>
                </c:pt>
                <c:pt idx="22">
                  <c:v>11.496682102190729</c:v>
                </c:pt>
                <c:pt idx="23">
                  <c:v>11.496682102190729</c:v>
                </c:pt>
                <c:pt idx="24">
                  <c:v>11.496682102190729</c:v>
                </c:pt>
                <c:pt idx="25">
                  <c:v>11.496682102190729</c:v>
                </c:pt>
                <c:pt idx="26">
                  <c:v>11.496682102190729</c:v>
                </c:pt>
                <c:pt idx="27">
                  <c:v>11.496682102190729</c:v>
                </c:pt>
                <c:pt idx="28">
                  <c:v>11.496682102190729</c:v>
                </c:pt>
                <c:pt idx="29">
                  <c:v>11.496682102190729</c:v>
                </c:pt>
                <c:pt idx="30">
                  <c:v>11.496682102190729</c:v>
                </c:pt>
                <c:pt idx="31">
                  <c:v>11.496682102190729</c:v>
                </c:pt>
                <c:pt idx="32">
                  <c:v>11.496682102190729</c:v>
                </c:pt>
                <c:pt idx="33">
                  <c:v>11.496682102190729</c:v>
                </c:pt>
                <c:pt idx="34">
                  <c:v>11.496682102190729</c:v>
                </c:pt>
                <c:pt idx="35">
                  <c:v>11.496682102190729</c:v>
                </c:pt>
                <c:pt idx="36">
                  <c:v>11.496682102190729</c:v>
                </c:pt>
                <c:pt idx="37">
                  <c:v>11.496682102190729</c:v>
                </c:pt>
                <c:pt idx="38">
                  <c:v>11.496682102190729</c:v>
                </c:pt>
                <c:pt idx="39">
                  <c:v>11.496682102190729</c:v>
                </c:pt>
                <c:pt idx="40">
                  <c:v>11.496682102190729</c:v>
                </c:pt>
                <c:pt idx="41">
                  <c:v>11.496682102190729</c:v>
                </c:pt>
                <c:pt idx="42">
                  <c:v>11.496682102190729</c:v>
                </c:pt>
                <c:pt idx="43">
                  <c:v>11.496682102190729</c:v>
                </c:pt>
                <c:pt idx="44">
                  <c:v>11.496682102190729</c:v>
                </c:pt>
                <c:pt idx="45">
                  <c:v>11.496682102190729</c:v>
                </c:pt>
                <c:pt idx="46">
                  <c:v>11.496682102190729</c:v>
                </c:pt>
                <c:pt idx="47">
                  <c:v>11.496682102190729</c:v>
                </c:pt>
                <c:pt idx="48">
                  <c:v>11.496682102190729</c:v>
                </c:pt>
                <c:pt idx="49">
                  <c:v>11.496682102190729</c:v>
                </c:pt>
                <c:pt idx="50">
                  <c:v>11.496682102190729</c:v>
                </c:pt>
                <c:pt idx="51">
                  <c:v>11.496682102190729</c:v>
                </c:pt>
                <c:pt idx="52">
                  <c:v>11.496682102190729</c:v>
                </c:pt>
                <c:pt idx="53">
                  <c:v>11.496682102190729</c:v>
                </c:pt>
                <c:pt idx="54">
                  <c:v>11.496682102190729</c:v>
                </c:pt>
                <c:pt idx="55">
                  <c:v>11.496682102190729</c:v>
                </c:pt>
                <c:pt idx="56">
                  <c:v>11.496682102190729</c:v>
                </c:pt>
                <c:pt idx="57">
                  <c:v>11.496682102190729</c:v>
                </c:pt>
                <c:pt idx="58">
                  <c:v>11.496682102190729</c:v>
                </c:pt>
                <c:pt idx="59">
                  <c:v>11.496682102190729</c:v>
                </c:pt>
                <c:pt idx="60">
                  <c:v>11.496682102190729</c:v>
                </c:pt>
                <c:pt idx="61">
                  <c:v>11.496682102190729</c:v>
                </c:pt>
                <c:pt idx="62">
                  <c:v>11.496682102190729</c:v>
                </c:pt>
                <c:pt idx="63">
                  <c:v>11.496682102190729</c:v>
                </c:pt>
                <c:pt idx="64">
                  <c:v>11.496682102190729</c:v>
                </c:pt>
                <c:pt idx="65">
                  <c:v>11.496682102190729</c:v>
                </c:pt>
                <c:pt idx="66">
                  <c:v>11.496682102190729</c:v>
                </c:pt>
                <c:pt idx="67">
                  <c:v>11.496682102190729</c:v>
                </c:pt>
                <c:pt idx="68">
                  <c:v>11.496682102190729</c:v>
                </c:pt>
                <c:pt idx="69">
                  <c:v>11.496682102190729</c:v>
                </c:pt>
                <c:pt idx="70">
                  <c:v>11.496682102190729</c:v>
                </c:pt>
                <c:pt idx="71">
                  <c:v>11.496682102190729</c:v>
                </c:pt>
                <c:pt idx="72">
                  <c:v>11.496682102190729</c:v>
                </c:pt>
                <c:pt idx="73">
                  <c:v>11.496682102190729</c:v>
                </c:pt>
                <c:pt idx="74">
                  <c:v>11.496682102190729</c:v>
                </c:pt>
                <c:pt idx="75">
                  <c:v>11.496682102190729</c:v>
                </c:pt>
                <c:pt idx="76">
                  <c:v>11.496682102190729</c:v>
                </c:pt>
                <c:pt idx="77">
                  <c:v>11.496682102190729</c:v>
                </c:pt>
                <c:pt idx="78">
                  <c:v>11.496682102190729</c:v>
                </c:pt>
                <c:pt idx="79">
                  <c:v>11.496682102190729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models'!$F$2:$F$81</c:f>
              <c:numCache>
                <c:formatCode>General</c:formatCode>
                <c:ptCount val="80"/>
                <c:pt idx="0">
                  <c:v>4295.5067949999993</c:v>
                </c:pt>
                <c:pt idx="1">
                  <c:v>4291.0257099999999</c:v>
                </c:pt>
                <c:pt idx="2">
                  <c:v>4294.9742699999997</c:v>
                </c:pt>
                <c:pt idx="3">
                  <c:v>4299.5232749999996</c:v>
                </c:pt>
                <c:pt idx="4">
                  <c:v>4301.4124949999996</c:v>
                </c:pt>
                <c:pt idx="5">
                  <c:v>4297.6527100000003</c:v>
                </c:pt>
                <c:pt idx="6">
                  <c:v>4297.5129050000005</c:v>
                </c:pt>
                <c:pt idx="7">
                  <c:v>4299.5496000000003</c:v>
                </c:pt>
                <c:pt idx="8">
                  <c:v>4290.4205000000002</c:v>
                </c:pt>
                <c:pt idx="9">
                  <c:v>2338.8896599999998</c:v>
                </c:pt>
                <c:pt idx="10">
                  <c:v>2340.6548250000001</c:v>
                </c:pt>
                <c:pt idx="11">
                  <c:v>2353.8650250000001</c:v>
                </c:pt>
                <c:pt idx="12">
                  <c:v>2349.4758400000001</c:v>
                </c:pt>
                <c:pt idx="13">
                  <c:v>2345.6252949999998</c:v>
                </c:pt>
                <c:pt idx="14">
                  <c:v>2355.5940950000004</c:v>
                </c:pt>
                <c:pt idx="15">
                  <c:v>1792.1918800000001</c:v>
                </c:pt>
                <c:pt idx="16">
                  <c:v>1802.839555</c:v>
                </c:pt>
                <c:pt idx="17">
                  <c:v>1795.5136</c:v>
                </c:pt>
                <c:pt idx="18">
                  <c:v>1793.6279</c:v>
                </c:pt>
                <c:pt idx="19">
                  <c:v>1791.2110499999999</c:v>
                </c:pt>
                <c:pt idx="20">
                  <c:v>1794.05015</c:v>
                </c:pt>
                <c:pt idx="21">
                  <c:v>1795.328935</c:v>
                </c:pt>
                <c:pt idx="22">
                  <c:v>4040.8572650000006</c:v>
                </c:pt>
                <c:pt idx="23">
                  <c:v>4047.4310949999999</c:v>
                </c:pt>
                <c:pt idx="24">
                  <c:v>4041.3558950000001</c:v>
                </c:pt>
                <c:pt idx="25">
                  <c:v>4038.2228450000002</c:v>
                </c:pt>
                <c:pt idx="26">
                  <c:v>4027.636305</c:v>
                </c:pt>
                <c:pt idx="27">
                  <c:v>4027.9405150000002</c:v>
                </c:pt>
                <c:pt idx="28">
                  <c:v>4033.1043549999999</c:v>
                </c:pt>
                <c:pt idx="29">
                  <c:v>3014.8280249999998</c:v>
                </c:pt>
                <c:pt idx="30">
                  <c:v>3017.1058000000003</c:v>
                </c:pt>
                <c:pt idx="31">
                  <c:v>3020.2203850000001</c:v>
                </c:pt>
                <c:pt idx="32">
                  <c:v>3013.6845750000002</c:v>
                </c:pt>
                <c:pt idx="33">
                  <c:v>3015.6667500000003</c:v>
                </c:pt>
                <c:pt idx="34">
                  <c:v>3015.324775</c:v>
                </c:pt>
                <c:pt idx="35">
                  <c:v>3015.4911199999997</c:v>
                </c:pt>
                <c:pt idx="36">
                  <c:v>3014.75162</c:v>
                </c:pt>
                <c:pt idx="37">
                  <c:v>2951.7556549999999</c:v>
                </c:pt>
                <c:pt idx="38">
                  <c:v>2946.4034449999999</c:v>
                </c:pt>
                <c:pt idx="39">
                  <c:v>2951.0241350000001</c:v>
                </c:pt>
                <c:pt idx="40">
                  <c:v>2954.8656000000001</c:v>
                </c:pt>
                <c:pt idx="41">
                  <c:v>2943.3993350000001</c:v>
                </c:pt>
                <c:pt idx="42">
                  <c:v>2942.744925</c:v>
                </c:pt>
                <c:pt idx="43">
                  <c:v>2954.6993400000001</c:v>
                </c:pt>
                <c:pt idx="44">
                  <c:v>2952.1391450000001</c:v>
                </c:pt>
                <c:pt idx="45">
                  <c:v>2948.3492300000003</c:v>
                </c:pt>
                <c:pt idx="46">
                  <c:v>2620.963855</c:v>
                </c:pt>
                <c:pt idx="47">
                  <c:v>2630.912245</c:v>
                </c:pt>
                <c:pt idx="48">
                  <c:v>2628.490675</c:v>
                </c:pt>
                <c:pt idx="49">
                  <c:v>2621.1024299999999</c:v>
                </c:pt>
                <c:pt idx="50">
                  <c:v>2620.9402900000005</c:v>
                </c:pt>
                <c:pt idx="51">
                  <c:v>2625.1466</c:v>
                </c:pt>
                <c:pt idx="52">
                  <c:v>2625.96848</c:v>
                </c:pt>
                <c:pt idx="53">
                  <c:v>2623.4423900000002</c:v>
                </c:pt>
                <c:pt idx="54">
                  <c:v>2623.835955</c:v>
                </c:pt>
                <c:pt idx="55">
                  <c:v>1336.9779349999999</c:v>
                </c:pt>
                <c:pt idx="56">
                  <c:v>1336.7246600000001</c:v>
                </c:pt>
                <c:pt idx="57">
                  <c:v>1339.233115</c:v>
                </c:pt>
                <c:pt idx="58">
                  <c:v>1338.9444450000001</c:v>
                </c:pt>
                <c:pt idx="59">
                  <c:v>1338.940325</c:v>
                </c:pt>
                <c:pt idx="60">
                  <c:v>1338.9432400000001</c:v>
                </c:pt>
                <c:pt idx="61">
                  <c:v>1340.6313</c:v>
                </c:pt>
                <c:pt idx="62">
                  <c:v>1341.3043849999999</c:v>
                </c:pt>
                <c:pt idx="63">
                  <c:v>1339.2152000000001</c:v>
                </c:pt>
                <c:pt idx="64">
                  <c:v>1542.223295</c:v>
                </c:pt>
                <c:pt idx="65">
                  <c:v>1543.936565</c:v>
                </c:pt>
                <c:pt idx="66">
                  <c:v>1543.5388700000001</c:v>
                </c:pt>
                <c:pt idx="67">
                  <c:v>1542.4370400000003</c:v>
                </c:pt>
                <c:pt idx="68">
                  <c:v>1541.8381549999999</c:v>
                </c:pt>
                <c:pt idx="69">
                  <c:v>1542.4448299999999</c:v>
                </c:pt>
                <c:pt idx="70">
                  <c:v>1541.4264050000002</c:v>
                </c:pt>
                <c:pt idx="71">
                  <c:v>1538.8890900000001</c:v>
                </c:pt>
                <c:pt idx="72">
                  <c:v>877.17497000000003</c:v>
                </c:pt>
                <c:pt idx="73">
                  <c:v>878.68588499999998</c:v>
                </c:pt>
                <c:pt idx="74">
                  <c:v>879.8442050000001</c:v>
                </c:pt>
                <c:pt idx="75">
                  <c:v>875.06624499999998</c:v>
                </c:pt>
                <c:pt idx="76">
                  <c:v>876.31509500000004</c:v>
                </c:pt>
                <c:pt idx="77">
                  <c:v>880.22646500000008</c:v>
                </c:pt>
                <c:pt idx="78">
                  <c:v>879.46715000000006</c:v>
                </c:pt>
                <c:pt idx="79">
                  <c:v>878.2680150000001</c:v>
                </c:pt>
              </c:numCache>
            </c:numRef>
          </c:xVal>
          <c:yVal>
            <c:numRef>
              <c:f>' 10 models'!$H$2:$H$81</c:f>
              <c:numCache>
                <c:formatCode>General</c:formatCode>
                <c:ptCount val="80"/>
                <c:pt idx="0">
                  <c:v>49.306885897809295</c:v>
                </c:pt>
                <c:pt idx="1">
                  <c:v>49.306885897809295</c:v>
                </c:pt>
                <c:pt idx="2">
                  <c:v>49.306885897809295</c:v>
                </c:pt>
                <c:pt idx="3">
                  <c:v>49.306885897809295</c:v>
                </c:pt>
                <c:pt idx="4">
                  <c:v>49.306885897809295</c:v>
                </c:pt>
                <c:pt idx="5">
                  <c:v>49.306885897809295</c:v>
                </c:pt>
                <c:pt idx="6">
                  <c:v>49.306885897809295</c:v>
                </c:pt>
                <c:pt idx="7">
                  <c:v>49.306885897809295</c:v>
                </c:pt>
                <c:pt idx="8">
                  <c:v>49.306885897809295</c:v>
                </c:pt>
                <c:pt idx="9">
                  <c:v>49.306885897809295</c:v>
                </c:pt>
                <c:pt idx="10">
                  <c:v>49.306885897809295</c:v>
                </c:pt>
                <c:pt idx="11">
                  <c:v>49.306885897809295</c:v>
                </c:pt>
                <c:pt idx="12">
                  <c:v>49.306885897809295</c:v>
                </c:pt>
                <c:pt idx="13">
                  <c:v>49.306885897809295</c:v>
                </c:pt>
                <c:pt idx="14">
                  <c:v>49.306885897809295</c:v>
                </c:pt>
                <c:pt idx="15">
                  <c:v>49.306885897809295</c:v>
                </c:pt>
                <c:pt idx="16">
                  <c:v>49.306885897809295</c:v>
                </c:pt>
                <c:pt idx="17">
                  <c:v>49.306885897809295</c:v>
                </c:pt>
                <c:pt idx="18">
                  <c:v>49.306885897809295</c:v>
                </c:pt>
                <c:pt idx="19">
                  <c:v>49.306885897809295</c:v>
                </c:pt>
                <c:pt idx="20">
                  <c:v>49.306885897809295</c:v>
                </c:pt>
                <c:pt idx="21">
                  <c:v>49.306885897809295</c:v>
                </c:pt>
                <c:pt idx="22">
                  <c:v>49.306885897809295</c:v>
                </c:pt>
                <c:pt idx="23">
                  <c:v>49.306885897809295</c:v>
                </c:pt>
                <c:pt idx="24">
                  <c:v>49.306885897809295</c:v>
                </c:pt>
                <c:pt idx="25">
                  <c:v>49.306885897809295</c:v>
                </c:pt>
                <c:pt idx="26">
                  <c:v>49.306885897809295</c:v>
                </c:pt>
                <c:pt idx="27">
                  <c:v>49.306885897809295</c:v>
                </c:pt>
                <c:pt idx="28">
                  <c:v>49.306885897809295</c:v>
                </c:pt>
                <c:pt idx="29">
                  <c:v>49.306885897809295</c:v>
                </c:pt>
                <c:pt idx="30">
                  <c:v>49.306885897809295</c:v>
                </c:pt>
                <c:pt idx="31">
                  <c:v>49.306885897809295</c:v>
                </c:pt>
                <c:pt idx="32">
                  <c:v>49.306885897809295</c:v>
                </c:pt>
                <c:pt idx="33">
                  <c:v>49.306885897809295</c:v>
                </c:pt>
                <c:pt idx="34">
                  <c:v>49.306885897809295</c:v>
                </c:pt>
                <c:pt idx="35">
                  <c:v>49.306885897809295</c:v>
                </c:pt>
                <c:pt idx="36">
                  <c:v>49.306885897809295</c:v>
                </c:pt>
                <c:pt idx="37">
                  <c:v>49.306885897809295</c:v>
                </c:pt>
                <c:pt idx="38">
                  <c:v>49.306885897809295</c:v>
                </c:pt>
                <c:pt idx="39">
                  <c:v>49.306885897809295</c:v>
                </c:pt>
                <c:pt idx="40">
                  <c:v>49.306885897809295</c:v>
                </c:pt>
                <c:pt idx="41">
                  <c:v>49.306885897809295</c:v>
                </c:pt>
                <c:pt idx="42">
                  <c:v>49.306885897809295</c:v>
                </c:pt>
                <c:pt idx="43">
                  <c:v>49.306885897809295</c:v>
                </c:pt>
                <c:pt idx="44">
                  <c:v>49.306885897809295</c:v>
                </c:pt>
                <c:pt idx="45">
                  <c:v>49.306885897809295</c:v>
                </c:pt>
                <c:pt idx="46">
                  <c:v>49.306885897809295</c:v>
                </c:pt>
                <c:pt idx="47">
                  <c:v>49.306885897809295</c:v>
                </c:pt>
                <c:pt idx="48">
                  <c:v>49.306885897809295</c:v>
                </c:pt>
                <c:pt idx="49">
                  <c:v>49.306885897809295</c:v>
                </c:pt>
                <c:pt idx="50">
                  <c:v>49.306885897809295</c:v>
                </c:pt>
                <c:pt idx="51">
                  <c:v>49.306885897809295</c:v>
                </c:pt>
                <c:pt idx="52">
                  <c:v>49.306885897809295</c:v>
                </c:pt>
                <c:pt idx="53">
                  <c:v>49.306885897809295</c:v>
                </c:pt>
                <c:pt idx="54">
                  <c:v>49.306885897809295</c:v>
                </c:pt>
                <c:pt idx="55">
                  <c:v>49.306885897809295</c:v>
                </c:pt>
                <c:pt idx="56">
                  <c:v>49.306885897809295</c:v>
                </c:pt>
                <c:pt idx="57">
                  <c:v>49.306885897809295</c:v>
                </c:pt>
                <c:pt idx="58">
                  <c:v>49.306885897809295</c:v>
                </c:pt>
                <c:pt idx="59">
                  <c:v>49.306885897809295</c:v>
                </c:pt>
                <c:pt idx="60">
                  <c:v>49.306885897809295</c:v>
                </c:pt>
                <c:pt idx="61">
                  <c:v>49.306885897809295</c:v>
                </c:pt>
                <c:pt idx="62">
                  <c:v>49.306885897809295</c:v>
                </c:pt>
                <c:pt idx="63">
                  <c:v>49.306885897809295</c:v>
                </c:pt>
                <c:pt idx="64">
                  <c:v>49.306885897809295</c:v>
                </c:pt>
                <c:pt idx="65">
                  <c:v>49.306885897809295</c:v>
                </c:pt>
                <c:pt idx="66">
                  <c:v>49.306885897809295</c:v>
                </c:pt>
                <c:pt idx="67">
                  <c:v>49.306885897809295</c:v>
                </c:pt>
                <c:pt idx="68">
                  <c:v>49.306885897809295</c:v>
                </c:pt>
                <c:pt idx="69">
                  <c:v>49.306885897809295</c:v>
                </c:pt>
                <c:pt idx="70">
                  <c:v>49.306885897809295</c:v>
                </c:pt>
                <c:pt idx="71">
                  <c:v>49.306885897809295</c:v>
                </c:pt>
                <c:pt idx="72">
                  <c:v>49.306885897809295</c:v>
                </c:pt>
                <c:pt idx="73">
                  <c:v>49.306885897809295</c:v>
                </c:pt>
                <c:pt idx="74">
                  <c:v>49.306885897809295</c:v>
                </c:pt>
                <c:pt idx="75">
                  <c:v>49.306885897809295</c:v>
                </c:pt>
                <c:pt idx="76">
                  <c:v>49.306885897809295</c:v>
                </c:pt>
                <c:pt idx="77">
                  <c:v>49.306885897809295</c:v>
                </c:pt>
                <c:pt idx="78">
                  <c:v>49.306885897809295</c:v>
                </c:pt>
                <c:pt idx="79">
                  <c:v>49.306885897809295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models'!$F$2:$F$81</c:f>
              <c:numCache>
                <c:formatCode>General</c:formatCode>
                <c:ptCount val="80"/>
                <c:pt idx="0">
                  <c:v>4295.5067949999993</c:v>
                </c:pt>
                <c:pt idx="1">
                  <c:v>4291.0257099999999</c:v>
                </c:pt>
                <c:pt idx="2">
                  <c:v>4294.9742699999997</c:v>
                </c:pt>
                <c:pt idx="3">
                  <c:v>4299.5232749999996</c:v>
                </c:pt>
                <c:pt idx="4">
                  <c:v>4301.4124949999996</c:v>
                </c:pt>
                <c:pt idx="5">
                  <c:v>4297.6527100000003</c:v>
                </c:pt>
                <c:pt idx="6">
                  <c:v>4297.5129050000005</c:v>
                </c:pt>
                <c:pt idx="7">
                  <c:v>4299.5496000000003</c:v>
                </c:pt>
                <c:pt idx="8">
                  <c:v>4290.4205000000002</c:v>
                </c:pt>
                <c:pt idx="9">
                  <c:v>2338.8896599999998</c:v>
                </c:pt>
                <c:pt idx="10">
                  <c:v>2340.6548250000001</c:v>
                </c:pt>
                <c:pt idx="11">
                  <c:v>2353.8650250000001</c:v>
                </c:pt>
                <c:pt idx="12">
                  <c:v>2349.4758400000001</c:v>
                </c:pt>
                <c:pt idx="13">
                  <c:v>2345.6252949999998</c:v>
                </c:pt>
                <c:pt idx="14">
                  <c:v>2355.5940950000004</c:v>
                </c:pt>
                <c:pt idx="15">
                  <c:v>1792.1918800000001</c:v>
                </c:pt>
                <c:pt idx="16">
                  <c:v>1802.839555</c:v>
                </c:pt>
                <c:pt idx="17">
                  <c:v>1795.5136</c:v>
                </c:pt>
                <c:pt idx="18">
                  <c:v>1793.6279</c:v>
                </c:pt>
                <c:pt idx="19">
                  <c:v>1791.2110499999999</c:v>
                </c:pt>
                <c:pt idx="20">
                  <c:v>1794.05015</c:v>
                </c:pt>
                <c:pt idx="21">
                  <c:v>1795.328935</c:v>
                </c:pt>
                <c:pt idx="22">
                  <c:v>4040.8572650000006</c:v>
                </c:pt>
                <c:pt idx="23">
                  <c:v>4047.4310949999999</c:v>
                </c:pt>
                <c:pt idx="24">
                  <c:v>4041.3558950000001</c:v>
                </c:pt>
                <c:pt idx="25">
                  <c:v>4038.2228450000002</c:v>
                </c:pt>
                <c:pt idx="26">
                  <c:v>4027.636305</c:v>
                </c:pt>
                <c:pt idx="27">
                  <c:v>4027.9405150000002</c:v>
                </c:pt>
                <c:pt idx="28">
                  <c:v>4033.1043549999999</c:v>
                </c:pt>
                <c:pt idx="29">
                  <c:v>3014.8280249999998</c:v>
                </c:pt>
                <c:pt idx="30">
                  <c:v>3017.1058000000003</c:v>
                </c:pt>
                <c:pt idx="31">
                  <c:v>3020.2203850000001</c:v>
                </c:pt>
                <c:pt idx="32">
                  <c:v>3013.6845750000002</c:v>
                </c:pt>
                <c:pt idx="33">
                  <c:v>3015.6667500000003</c:v>
                </c:pt>
                <c:pt idx="34">
                  <c:v>3015.324775</c:v>
                </c:pt>
                <c:pt idx="35">
                  <c:v>3015.4911199999997</c:v>
                </c:pt>
                <c:pt idx="36">
                  <c:v>3014.75162</c:v>
                </c:pt>
                <c:pt idx="37">
                  <c:v>2951.7556549999999</c:v>
                </c:pt>
                <c:pt idx="38">
                  <c:v>2946.4034449999999</c:v>
                </c:pt>
                <c:pt idx="39">
                  <c:v>2951.0241350000001</c:v>
                </c:pt>
                <c:pt idx="40">
                  <c:v>2954.8656000000001</c:v>
                </c:pt>
                <c:pt idx="41">
                  <c:v>2943.3993350000001</c:v>
                </c:pt>
                <c:pt idx="42">
                  <c:v>2942.744925</c:v>
                </c:pt>
                <c:pt idx="43">
                  <c:v>2954.6993400000001</c:v>
                </c:pt>
                <c:pt idx="44">
                  <c:v>2952.1391450000001</c:v>
                </c:pt>
                <c:pt idx="45">
                  <c:v>2948.3492300000003</c:v>
                </c:pt>
                <c:pt idx="46">
                  <c:v>2620.963855</c:v>
                </c:pt>
                <c:pt idx="47">
                  <c:v>2630.912245</c:v>
                </c:pt>
                <c:pt idx="48">
                  <c:v>2628.490675</c:v>
                </c:pt>
                <c:pt idx="49">
                  <c:v>2621.1024299999999</c:v>
                </c:pt>
                <c:pt idx="50">
                  <c:v>2620.9402900000005</c:v>
                </c:pt>
                <c:pt idx="51">
                  <c:v>2625.1466</c:v>
                </c:pt>
                <c:pt idx="52">
                  <c:v>2625.96848</c:v>
                </c:pt>
                <c:pt idx="53">
                  <c:v>2623.4423900000002</c:v>
                </c:pt>
                <c:pt idx="54">
                  <c:v>2623.835955</c:v>
                </c:pt>
                <c:pt idx="55">
                  <c:v>1336.9779349999999</c:v>
                </c:pt>
                <c:pt idx="56">
                  <c:v>1336.7246600000001</c:v>
                </c:pt>
                <c:pt idx="57">
                  <c:v>1339.233115</c:v>
                </c:pt>
                <c:pt idx="58">
                  <c:v>1338.9444450000001</c:v>
                </c:pt>
                <c:pt idx="59">
                  <c:v>1338.940325</c:v>
                </c:pt>
                <c:pt idx="60">
                  <c:v>1338.9432400000001</c:v>
                </c:pt>
                <c:pt idx="61">
                  <c:v>1340.6313</c:v>
                </c:pt>
                <c:pt idx="62">
                  <c:v>1341.3043849999999</c:v>
                </c:pt>
                <c:pt idx="63">
                  <c:v>1339.2152000000001</c:v>
                </c:pt>
                <c:pt idx="64">
                  <c:v>1542.223295</c:v>
                </c:pt>
                <c:pt idx="65">
                  <c:v>1543.936565</c:v>
                </c:pt>
                <c:pt idx="66">
                  <c:v>1543.5388700000001</c:v>
                </c:pt>
                <c:pt idx="67">
                  <c:v>1542.4370400000003</c:v>
                </c:pt>
                <c:pt idx="68">
                  <c:v>1541.8381549999999</c:v>
                </c:pt>
                <c:pt idx="69">
                  <c:v>1542.4448299999999</c:v>
                </c:pt>
                <c:pt idx="70">
                  <c:v>1541.4264050000002</c:v>
                </c:pt>
                <c:pt idx="71">
                  <c:v>1538.8890900000001</c:v>
                </c:pt>
                <c:pt idx="72">
                  <c:v>877.17497000000003</c:v>
                </c:pt>
                <c:pt idx="73">
                  <c:v>878.68588499999998</c:v>
                </c:pt>
                <c:pt idx="74">
                  <c:v>879.8442050000001</c:v>
                </c:pt>
                <c:pt idx="75">
                  <c:v>875.06624499999998</c:v>
                </c:pt>
                <c:pt idx="76">
                  <c:v>876.31509500000004</c:v>
                </c:pt>
                <c:pt idx="77">
                  <c:v>880.22646500000008</c:v>
                </c:pt>
                <c:pt idx="78">
                  <c:v>879.46715000000006</c:v>
                </c:pt>
                <c:pt idx="79">
                  <c:v>878.2680150000001</c:v>
                </c:pt>
              </c:numCache>
            </c:numRef>
          </c:xVal>
          <c:yVal>
            <c:numRef>
              <c:f>' 10 models'!$I$2:$I$81</c:f>
              <c:numCache>
                <c:formatCode>General</c:formatCode>
                <c:ptCount val="80"/>
                <c:pt idx="0">
                  <c:v>30.40178400000001</c:v>
                </c:pt>
                <c:pt idx="1">
                  <c:v>30.40178400000001</c:v>
                </c:pt>
                <c:pt idx="2">
                  <c:v>30.40178400000001</c:v>
                </c:pt>
                <c:pt idx="3">
                  <c:v>30.40178400000001</c:v>
                </c:pt>
                <c:pt idx="4">
                  <c:v>30.40178400000001</c:v>
                </c:pt>
                <c:pt idx="5">
                  <c:v>30.40178400000001</c:v>
                </c:pt>
                <c:pt idx="6">
                  <c:v>30.40178400000001</c:v>
                </c:pt>
                <c:pt idx="7">
                  <c:v>30.40178400000001</c:v>
                </c:pt>
                <c:pt idx="8">
                  <c:v>30.40178400000001</c:v>
                </c:pt>
                <c:pt idx="9">
                  <c:v>30.40178400000001</c:v>
                </c:pt>
                <c:pt idx="10">
                  <c:v>30.40178400000001</c:v>
                </c:pt>
                <c:pt idx="11">
                  <c:v>30.40178400000001</c:v>
                </c:pt>
                <c:pt idx="12">
                  <c:v>30.40178400000001</c:v>
                </c:pt>
                <c:pt idx="13">
                  <c:v>30.40178400000001</c:v>
                </c:pt>
                <c:pt idx="14">
                  <c:v>30.40178400000001</c:v>
                </c:pt>
                <c:pt idx="15">
                  <c:v>30.40178400000001</c:v>
                </c:pt>
                <c:pt idx="16">
                  <c:v>30.40178400000001</c:v>
                </c:pt>
                <c:pt idx="17">
                  <c:v>30.40178400000001</c:v>
                </c:pt>
                <c:pt idx="18">
                  <c:v>30.40178400000001</c:v>
                </c:pt>
                <c:pt idx="19">
                  <c:v>30.40178400000001</c:v>
                </c:pt>
                <c:pt idx="20">
                  <c:v>30.40178400000001</c:v>
                </c:pt>
                <c:pt idx="21">
                  <c:v>30.40178400000001</c:v>
                </c:pt>
                <c:pt idx="22">
                  <c:v>30.40178400000001</c:v>
                </c:pt>
                <c:pt idx="23">
                  <c:v>30.40178400000001</c:v>
                </c:pt>
                <c:pt idx="24">
                  <c:v>30.40178400000001</c:v>
                </c:pt>
                <c:pt idx="25">
                  <c:v>30.40178400000001</c:v>
                </c:pt>
                <c:pt idx="26">
                  <c:v>30.40178400000001</c:v>
                </c:pt>
                <c:pt idx="27">
                  <c:v>30.40178400000001</c:v>
                </c:pt>
                <c:pt idx="28">
                  <c:v>30.40178400000001</c:v>
                </c:pt>
                <c:pt idx="29">
                  <c:v>30.40178400000001</c:v>
                </c:pt>
                <c:pt idx="30">
                  <c:v>30.40178400000001</c:v>
                </c:pt>
                <c:pt idx="31">
                  <c:v>30.40178400000001</c:v>
                </c:pt>
                <c:pt idx="32">
                  <c:v>30.40178400000001</c:v>
                </c:pt>
                <c:pt idx="33">
                  <c:v>30.40178400000001</c:v>
                </c:pt>
                <c:pt idx="34">
                  <c:v>30.40178400000001</c:v>
                </c:pt>
                <c:pt idx="35">
                  <c:v>30.40178400000001</c:v>
                </c:pt>
                <c:pt idx="36">
                  <c:v>30.40178400000001</c:v>
                </c:pt>
                <c:pt idx="37">
                  <c:v>30.40178400000001</c:v>
                </c:pt>
                <c:pt idx="38">
                  <c:v>30.40178400000001</c:v>
                </c:pt>
                <c:pt idx="39">
                  <c:v>30.40178400000001</c:v>
                </c:pt>
                <c:pt idx="40">
                  <c:v>30.40178400000001</c:v>
                </c:pt>
                <c:pt idx="41">
                  <c:v>30.40178400000001</c:v>
                </c:pt>
                <c:pt idx="42">
                  <c:v>30.40178400000001</c:v>
                </c:pt>
                <c:pt idx="43">
                  <c:v>30.40178400000001</c:v>
                </c:pt>
                <c:pt idx="44">
                  <c:v>30.40178400000001</c:v>
                </c:pt>
                <c:pt idx="45">
                  <c:v>30.40178400000001</c:v>
                </c:pt>
                <c:pt idx="46">
                  <c:v>30.40178400000001</c:v>
                </c:pt>
                <c:pt idx="47">
                  <c:v>30.40178400000001</c:v>
                </c:pt>
                <c:pt idx="48">
                  <c:v>30.40178400000001</c:v>
                </c:pt>
                <c:pt idx="49">
                  <c:v>30.40178400000001</c:v>
                </c:pt>
                <c:pt idx="50">
                  <c:v>30.40178400000001</c:v>
                </c:pt>
                <c:pt idx="51">
                  <c:v>30.40178400000001</c:v>
                </c:pt>
                <c:pt idx="52">
                  <c:v>30.40178400000001</c:v>
                </c:pt>
                <c:pt idx="53">
                  <c:v>30.40178400000001</c:v>
                </c:pt>
                <c:pt idx="54">
                  <c:v>30.40178400000001</c:v>
                </c:pt>
                <c:pt idx="55">
                  <c:v>30.40178400000001</c:v>
                </c:pt>
                <c:pt idx="56">
                  <c:v>30.40178400000001</c:v>
                </c:pt>
                <c:pt idx="57">
                  <c:v>30.40178400000001</c:v>
                </c:pt>
                <c:pt idx="58">
                  <c:v>30.40178400000001</c:v>
                </c:pt>
                <c:pt idx="59">
                  <c:v>30.40178400000001</c:v>
                </c:pt>
                <c:pt idx="60">
                  <c:v>30.40178400000001</c:v>
                </c:pt>
                <c:pt idx="61">
                  <c:v>30.40178400000001</c:v>
                </c:pt>
                <c:pt idx="62">
                  <c:v>30.40178400000001</c:v>
                </c:pt>
                <c:pt idx="63">
                  <c:v>30.40178400000001</c:v>
                </c:pt>
                <c:pt idx="64">
                  <c:v>30.40178400000001</c:v>
                </c:pt>
                <c:pt idx="65">
                  <c:v>30.40178400000001</c:v>
                </c:pt>
                <c:pt idx="66">
                  <c:v>30.40178400000001</c:v>
                </c:pt>
                <c:pt idx="67">
                  <c:v>30.40178400000001</c:v>
                </c:pt>
                <c:pt idx="68">
                  <c:v>30.40178400000001</c:v>
                </c:pt>
                <c:pt idx="69">
                  <c:v>30.40178400000001</c:v>
                </c:pt>
                <c:pt idx="70">
                  <c:v>30.40178400000001</c:v>
                </c:pt>
                <c:pt idx="71">
                  <c:v>30.40178400000001</c:v>
                </c:pt>
                <c:pt idx="72">
                  <c:v>30.40178400000001</c:v>
                </c:pt>
                <c:pt idx="73">
                  <c:v>30.40178400000001</c:v>
                </c:pt>
                <c:pt idx="74">
                  <c:v>30.40178400000001</c:v>
                </c:pt>
                <c:pt idx="75">
                  <c:v>30.40178400000001</c:v>
                </c:pt>
                <c:pt idx="76">
                  <c:v>30.40178400000001</c:v>
                </c:pt>
                <c:pt idx="77">
                  <c:v>30.40178400000001</c:v>
                </c:pt>
                <c:pt idx="78">
                  <c:v>30.40178400000001</c:v>
                </c:pt>
                <c:pt idx="79">
                  <c:v>30.40178400000001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5097792"/>
        <c:axId val="499449664"/>
      </c:scatterChart>
      <c:valAx>
        <c:axId val="505097792"/>
        <c:scaling>
          <c:orientation val="minMax"/>
          <c:max val="50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44187733021948999"/>
              <c:y val="0.9241154855643044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99449664"/>
        <c:crosses val="autoZero"/>
        <c:crossBetween val="midCat"/>
        <c:majorUnit val="1500"/>
      </c:valAx>
      <c:valAx>
        <c:axId val="499449664"/>
        <c:scaling>
          <c:orientation val="minMax"/>
          <c:max val="6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>
            <c:manualLayout>
              <c:xMode val="edge"/>
              <c:yMode val="edge"/>
              <c:x val="7.5235122098276624E-2"/>
              <c:y val="0.16668212034243379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0509779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867413198530102"/>
          <c:y val="8.5737418113512556E-2"/>
          <c:w val="0.61809969903446915"/>
          <c:h val="0.7042161387038605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 10 models'!$R$12:$R$21</c:f>
                <c:numCache>
                  <c:formatCode>General</c:formatCode>
                  <c:ptCount val="10"/>
                  <c:pt idx="0">
                    <c:v>0.15193106623087566</c:v>
                  </c:pt>
                  <c:pt idx="1">
                    <c:v>0.43259060576291658</c:v>
                  </c:pt>
                  <c:pt idx="2">
                    <c:v>0.44910549182894133</c:v>
                  </c:pt>
                  <c:pt idx="3">
                    <c:v>0.29217822803362653</c:v>
                  </c:pt>
                  <c:pt idx="4">
                    <c:v>0.22364189376613944</c:v>
                  </c:pt>
                  <c:pt idx="5">
                    <c:v>0.27225604690535932</c:v>
                  </c:pt>
                  <c:pt idx="6">
                    <c:v>0.27225604690535932</c:v>
                  </c:pt>
                  <c:pt idx="7">
                    <c:v>0.26240329572303189</c:v>
                  </c:pt>
                  <c:pt idx="8">
                    <c:v>0.24223948908355517</c:v>
                  </c:pt>
                  <c:pt idx="9">
                    <c:v>0.61089742905898803</c:v>
                  </c:pt>
                </c:numCache>
              </c:numRef>
            </c:plus>
            <c:minus>
              <c:numRef>
                <c:f>' 10 models'!$R$12:$R$21</c:f>
                <c:numCache>
                  <c:formatCode>General</c:formatCode>
                  <c:ptCount val="10"/>
                  <c:pt idx="0">
                    <c:v>0.15193106623087566</c:v>
                  </c:pt>
                  <c:pt idx="1">
                    <c:v>0.43259060576291658</c:v>
                  </c:pt>
                  <c:pt idx="2">
                    <c:v>0.44910549182894133</c:v>
                  </c:pt>
                  <c:pt idx="3">
                    <c:v>0.29217822803362653</c:v>
                  </c:pt>
                  <c:pt idx="4">
                    <c:v>0.22364189376613944</c:v>
                  </c:pt>
                  <c:pt idx="5">
                    <c:v>0.27225604690535932</c:v>
                  </c:pt>
                  <c:pt idx="6">
                    <c:v>0.27225604690535932</c:v>
                  </c:pt>
                  <c:pt idx="7">
                    <c:v>0.26240329572303189</c:v>
                  </c:pt>
                  <c:pt idx="8">
                    <c:v>0.24223948908355517</c:v>
                  </c:pt>
                  <c:pt idx="9">
                    <c:v>0.61089742905898803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bg1">
                    <a:lumMod val="50000"/>
                  </a:schemeClr>
                </a:solidFill>
                <a:round/>
              </a:ln>
              <a:effectLst/>
            </c:spPr>
          </c:errBars>
          <c:xVal>
            <c:numRef>
              <c:f>' 10 models'!$S$2:$S$11</c:f>
              <c:numCache>
                <c:formatCode>General</c:formatCode>
                <c:ptCount val="10"/>
                <c:pt idx="0">
                  <c:v>4277.0520466666676</c:v>
                </c:pt>
                <c:pt idx="1">
                  <c:v>2331.7762583333338</c:v>
                </c:pt>
                <c:pt idx="2">
                  <c:v>1782.2379114285711</c:v>
                </c:pt>
                <c:pt idx="3">
                  <c:v>4018.6807442857144</c:v>
                </c:pt>
                <c:pt idx="4">
                  <c:v>3002.9602662500001</c:v>
                </c:pt>
                <c:pt idx="5">
                  <c:v>2930.1994211111114</c:v>
                </c:pt>
                <c:pt idx="6">
                  <c:v>2606.3755824999998</c:v>
                </c:pt>
                <c:pt idx="7">
                  <c:v>1326.1503455555555</c:v>
                </c:pt>
                <c:pt idx="8">
                  <c:v>1529.15941</c:v>
                </c:pt>
                <c:pt idx="9">
                  <c:v>869.12801375000004</c:v>
                </c:pt>
              </c:numCache>
            </c:numRef>
          </c:xVal>
          <c:yVal>
            <c:numRef>
              <c:f>' 10 models'!$R$2:$R$11</c:f>
              <c:numCache>
                <c:formatCode>General</c:formatCode>
                <c:ptCount val="10"/>
                <c:pt idx="0">
                  <c:v>0.90463983761541789</c:v>
                </c:pt>
                <c:pt idx="1">
                  <c:v>1.3358316874214478</c:v>
                </c:pt>
                <c:pt idx="2">
                  <c:v>1.4284108853088202</c:v>
                </c:pt>
                <c:pt idx="3">
                  <c:v>0.89422943104315189</c:v>
                </c:pt>
                <c:pt idx="4">
                  <c:v>0.86084037040419892</c:v>
                </c:pt>
                <c:pt idx="5">
                  <c:v>1.3165143238418584</c:v>
                </c:pt>
                <c:pt idx="6">
                  <c:v>1.4278943806182696</c:v>
                </c:pt>
                <c:pt idx="7">
                  <c:v>1.9364920926420777</c:v>
                </c:pt>
                <c:pt idx="8">
                  <c:v>1.6916817677857794</c:v>
                </c:pt>
                <c:pt idx="9">
                  <c:v>2.072307573797104</c:v>
                </c:pt>
              </c:numCache>
            </c:numRef>
          </c:yVal>
          <c:smooth val="0"/>
        </c:ser>
        <c:ser>
          <c:idx val="1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models'!$C$2:$C$81</c:f>
              <c:numCache>
                <c:formatCode>General</c:formatCode>
                <c:ptCount val="80"/>
                <c:pt idx="0">
                  <c:v>4278.0518899999997</c:v>
                </c:pt>
                <c:pt idx="1">
                  <c:v>4271.1749100000006</c:v>
                </c:pt>
                <c:pt idx="2">
                  <c:v>4275.3864699999995</c:v>
                </c:pt>
                <c:pt idx="3">
                  <c:v>4276.1453799999999</c:v>
                </c:pt>
                <c:pt idx="4">
                  <c:v>4276.8858899999996</c:v>
                </c:pt>
                <c:pt idx="5">
                  <c:v>4278.5234400000008</c:v>
                </c:pt>
                <c:pt idx="6">
                  <c:v>4280.5147400000005</c:v>
                </c:pt>
                <c:pt idx="7">
                  <c:v>4280.0770700000003</c:v>
                </c:pt>
                <c:pt idx="8">
                  <c:v>4276.7086300000001</c:v>
                </c:pt>
                <c:pt idx="9">
                  <c:v>2323.60527</c:v>
                </c:pt>
                <c:pt idx="10">
                  <c:v>2331.09665</c:v>
                </c:pt>
                <c:pt idx="11">
                  <c:v>2335.0181600000001</c:v>
                </c:pt>
                <c:pt idx="12">
                  <c:v>2331.2368500000002</c:v>
                </c:pt>
                <c:pt idx="13">
                  <c:v>2335.9186</c:v>
                </c:pt>
                <c:pt idx="14">
                  <c:v>2333.7820200000001</c:v>
                </c:pt>
                <c:pt idx="15">
                  <c:v>1781.7425500000002</c:v>
                </c:pt>
                <c:pt idx="16">
                  <c:v>1781.3055300000001</c:v>
                </c:pt>
                <c:pt idx="17">
                  <c:v>1782.97919</c:v>
                </c:pt>
                <c:pt idx="18">
                  <c:v>1781.5083200000001</c:v>
                </c:pt>
                <c:pt idx="19">
                  <c:v>1781.31754</c:v>
                </c:pt>
                <c:pt idx="20">
                  <c:v>1783.2920000000001</c:v>
                </c:pt>
                <c:pt idx="21">
                  <c:v>1783.52025</c:v>
                </c:pt>
                <c:pt idx="22">
                  <c:v>4021.1005600000003</c:v>
                </c:pt>
                <c:pt idx="23">
                  <c:v>4019.3180600000001</c:v>
                </c:pt>
                <c:pt idx="24">
                  <c:v>4019.3180600000001</c:v>
                </c:pt>
                <c:pt idx="25">
                  <c:v>4024.0617700000003</c:v>
                </c:pt>
                <c:pt idx="26">
                  <c:v>4013.5837300000003</c:v>
                </c:pt>
                <c:pt idx="27">
                  <c:v>4017.2949900000003</c:v>
                </c:pt>
                <c:pt idx="28">
                  <c:v>4016.0880400000001</c:v>
                </c:pt>
                <c:pt idx="29">
                  <c:v>3002.35709</c:v>
                </c:pt>
                <c:pt idx="30">
                  <c:v>3002.1027000000004</c:v>
                </c:pt>
                <c:pt idx="31">
                  <c:v>3000.7121299999999</c:v>
                </c:pt>
                <c:pt idx="32">
                  <c:v>3005.7166099999999</c:v>
                </c:pt>
                <c:pt idx="33">
                  <c:v>3004.6467700000003</c:v>
                </c:pt>
                <c:pt idx="34">
                  <c:v>3003.4523900000004</c:v>
                </c:pt>
                <c:pt idx="35">
                  <c:v>3003.5497999999998</c:v>
                </c:pt>
                <c:pt idx="36">
                  <c:v>3001.14464</c:v>
                </c:pt>
                <c:pt idx="37">
                  <c:v>2933.9548100000002</c:v>
                </c:pt>
                <c:pt idx="38">
                  <c:v>2928.4703599999998</c:v>
                </c:pt>
                <c:pt idx="39">
                  <c:v>2929.3171400000001</c:v>
                </c:pt>
                <c:pt idx="40">
                  <c:v>2935.2722100000001</c:v>
                </c:pt>
                <c:pt idx="41">
                  <c:v>2931.2633100000003</c:v>
                </c:pt>
                <c:pt idx="42">
                  <c:v>2927.4032499999998</c:v>
                </c:pt>
                <c:pt idx="43">
                  <c:v>2932.7660800000003</c:v>
                </c:pt>
                <c:pt idx="44">
                  <c:v>2926.7661600000001</c:v>
                </c:pt>
                <c:pt idx="45">
                  <c:v>2926.5814700000001</c:v>
                </c:pt>
                <c:pt idx="46">
                  <c:v>2604.1860099999999</c:v>
                </c:pt>
                <c:pt idx="47">
                  <c:v>2611.2598800000001</c:v>
                </c:pt>
                <c:pt idx="48">
                  <c:v>2612.2552599999999</c:v>
                </c:pt>
                <c:pt idx="49">
                  <c:v>2603.14264</c:v>
                </c:pt>
                <c:pt idx="50">
                  <c:v>2603.8276900000001</c:v>
                </c:pt>
                <c:pt idx="51">
                  <c:v>2611.8341800000003</c:v>
                </c:pt>
                <c:pt idx="52">
                  <c:v>2600.4757500000001</c:v>
                </c:pt>
                <c:pt idx="53">
                  <c:v>2605.1034800000002</c:v>
                </c:pt>
                <c:pt idx="54">
                  <c:v>2603.1057799999999</c:v>
                </c:pt>
                <c:pt idx="55">
                  <c:v>1325.59464</c:v>
                </c:pt>
                <c:pt idx="56">
                  <c:v>1325.5096000000001</c:v>
                </c:pt>
                <c:pt idx="57">
                  <c:v>1325.8649599999999</c:v>
                </c:pt>
                <c:pt idx="58">
                  <c:v>1327.9925500000002</c:v>
                </c:pt>
                <c:pt idx="59">
                  <c:v>1326.7540800000002</c:v>
                </c:pt>
                <c:pt idx="60">
                  <c:v>1325.66255</c:v>
                </c:pt>
                <c:pt idx="61">
                  <c:v>1326.11382</c:v>
                </c:pt>
                <c:pt idx="62">
                  <c:v>1326.1614500000001</c:v>
                </c:pt>
                <c:pt idx="63">
                  <c:v>1325.69946</c:v>
                </c:pt>
                <c:pt idx="64">
                  <c:v>1531.31367</c:v>
                </c:pt>
                <c:pt idx="65">
                  <c:v>1529.3243600000001</c:v>
                </c:pt>
                <c:pt idx="66">
                  <c:v>1528.75071</c:v>
                </c:pt>
                <c:pt idx="67">
                  <c:v>1532.88021</c:v>
                </c:pt>
                <c:pt idx="68">
                  <c:v>1529.2655099999999</c:v>
                </c:pt>
                <c:pt idx="69">
                  <c:v>1529.0833700000001</c:v>
                </c:pt>
                <c:pt idx="70">
                  <c:v>1527.6733400000001</c:v>
                </c:pt>
                <c:pt idx="71">
                  <c:v>1524.9841100000001</c:v>
                </c:pt>
                <c:pt idx="72">
                  <c:v>870.02094999999997</c:v>
                </c:pt>
                <c:pt idx="73">
                  <c:v>870.20416</c:v>
                </c:pt>
                <c:pt idx="74">
                  <c:v>869.44149000000004</c:v>
                </c:pt>
                <c:pt idx="75">
                  <c:v>870.00716</c:v>
                </c:pt>
                <c:pt idx="76">
                  <c:v>869.88889000000006</c:v>
                </c:pt>
                <c:pt idx="77">
                  <c:v>868.0486800000001</c:v>
                </c:pt>
                <c:pt idx="78">
                  <c:v>867.37905000000012</c:v>
                </c:pt>
                <c:pt idx="79">
                  <c:v>868.03372999999999</c:v>
                </c:pt>
              </c:numCache>
            </c:numRef>
          </c:xVal>
          <c:yVal>
            <c:numRef>
              <c:f>' 10 models'!$L$2:$L$81</c:f>
              <c:numCache>
                <c:formatCode>General</c:formatCode>
                <c:ptCount val="80"/>
                <c:pt idx="0">
                  <c:v>1.3925326286467854</c:v>
                </c:pt>
                <c:pt idx="1">
                  <c:v>1.3925326286467854</c:v>
                </c:pt>
                <c:pt idx="2">
                  <c:v>1.3925326286467854</c:v>
                </c:pt>
                <c:pt idx="3">
                  <c:v>1.3925326286467854</c:v>
                </c:pt>
                <c:pt idx="4">
                  <c:v>1.3925326286467854</c:v>
                </c:pt>
                <c:pt idx="5">
                  <c:v>1.3925326286467854</c:v>
                </c:pt>
                <c:pt idx="6">
                  <c:v>1.3925326286467854</c:v>
                </c:pt>
                <c:pt idx="7">
                  <c:v>1.3925326286467854</c:v>
                </c:pt>
                <c:pt idx="8">
                  <c:v>1.3925326286467854</c:v>
                </c:pt>
                <c:pt idx="9">
                  <c:v>1.3925326286467854</c:v>
                </c:pt>
                <c:pt idx="10">
                  <c:v>1.3925326286467854</c:v>
                </c:pt>
                <c:pt idx="11">
                  <c:v>1.3925326286467854</c:v>
                </c:pt>
                <c:pt idx="12">
                  <c:v>1.3925326286467854</c:v>
                </c:pt>
                <c:pt idx="13">
                  <c:v>1.3925326286467854</c:v>
                </c:pt>
                <c:pt idx="14">
                  <c:v>1.3925326286467854</c:v>
                </c:pt>
                <c:pt idx="15">
                  <c:v>1.3925326286467854</c:v>
                </c:pt>
                <c:pt idx="16">
                  <c:v>1.3925326286467854</c:v>
                </c:pt>
                <c:pt idx="17">
                  <c:v>1.3925326286467854</c:v>
                </c:pt>
                <c:pt idx="18">
                  <c:v>1.3925326286467854</c:v>
                </c:pt>
                <c:pt idx="19">
                  <c:v>1.3925326286467854</c:v>
                </c:pt>
                <c:pt idx="20">
                  <c:v>1.3925326286467854</c:v>
                </c:pt>
                <c:pt idx="21">
                  <c:v>1.3925326286467854</c:v>
                </c:pt>
                <c:pt idx="22">
                  <c:v>1.3925326286467854</c:v>
                </c:pt>
                <c:pt idx="23">
                  <c:v>1.3925326286467854</c:v>
                </c:pt>
                <c:pt idx="24">
                  <c:v>1.3925326286467854</c:v>
                </c:pt>
                <c:pt idx="25">
                  <c:v>1.3925326286467854</c:v>
                </c:pt>
                <c:pt idx="26">
                  <c:v>1.3925326286467854</c:v>
                </c:pt>
                <c:pt idx="27">
                  <c:v>1.3925326286467854</c:v>
                </c:pt>
                <c:pt idx="28">
                  <c:v>1.3925326286467854</c:v>
                </c:pt>
                <c:pt idx="29">
                  <c:v>1.3925326286467854</c:v>
                </c:pt>
                <c:pt idx="30">
                  <c:v>1.3925326286467854</c:v>
                </c:pt>
                <c:pt idx="31">
                  <c:v>1.3925326286467854</c:v>
                </c:pt>
                <c:pt idx="32">
                  <c:v>1.3925326286467854</c:v>
                </c:pt>
                <c:pt idx="33">
                  <c:v>1.3925326286467854</c:v>
                </c:pt>
                <c:pt idx="34">
                  <c:v>1.3925326286467854</c:v>
                </c:pt>
                <c:pt idx="35">
                  <c:v>1.3925326286467854</c:v>
                </c:pt>
                <c:pt idx="36">
                  <c:v>1.3925326286467854</c:v>
                </c:pt>
                <c:pt idx="37">
                  <c:v>1.3925326286467854</c:v>
                </c:pt>
                <c:pt idx="38">
                  <c:v>1.3925326286467854</c:v>
                </c:pt>
                <c:pt idx="39">
                  <c:v>1.3925326286467854</c:v>
                </c:pt>
                <c:pt idx="40">
                  <c:v>1.3925326286467854</c:v>
                </c:pt>
                <c:pt idx="41">
                  <c:v>1.3925326286467854</c:v>
                </c:pt>
                <c:pt idx="42">
                  <c:v>1.3925326286467854</c:v>
                </c:pt>
                <c:pt idx="43">
                  <c:v>1.3925326286467854</c:v>
                </c:pt>
                <c:pt idx="44">
                  <c:v>1.3925326286467854</c:v>
                </c:pt>
                <c:pt idx="45">
                  <c:v>1.3925326286467854</c:v>
                </c:pt>
                <c:pt idx="46">
                  <c:v>1.3925326286467854</c:v>
                </c:pt>
                <c:pt idx="47">
                  <c:v>1.3925326286467854</c:v>
                </c:pt>
                <c:pt idx="48">
                  <c:v>1.3925326286467854</c:v>
                </c:pt>
                <c:pt idx="49">
                  <c:v>1.3925326286467854</c:v>
                </c:pt>
                <c:pt idx="50">
                  <c:v>1.3925326286467854</c:v>
                </c:pt>
                <c:pt idx="51">
                  <c:v>1.3925326286467854</c:v>
                </c:pt>
                <c:pt idx="52">
                  <c:v>1.3925326286467854</c:v>
                </c:pt>
                <c:pt idx="53">
                  <c:v>1.3925326286467854</c:v>
                </c:pt>
                <c:pt idx="54">
                  <c:v>1.3925326286467854</c:v>
                </c:pt>
                <c:pt idx="55">
                  <c:v>1.3925326286467854</c:v>
                </c:pt>
                <c:pt idx="56">
                  <c:v>1.3925326286467854</c:v>
                </c:pt>
                <c:pt idx="57">
                  <c:v>1.3925326286467854</c:v>
                </c:pt>
                <c:pt idx="58">
                  <c:v>1.3925326286467854</c:v>
                </c:pt>
                <c:pt idx="59">
                  <c:v>1.3925326286467854</c:v>
                </c:pt>
                <c:pt idx="60">
                  <c:v>1.3925326286467854</c:v>
                </c:pt>
                <c:pt idx="61">
                  <c:v>1.3925326286467854</c:v>
                </c:pt>
                <c:pt idx="62">
                  <c:v>1.3925326286467854</c:v>
                </c:pt>
                <c:pt idx="63">
                  <c:v>1.3925326286467854</c:v>
                </c:pt>
                <c:pt idx="64">
                  <c:v>1.3925326286467854</c:v>
                </c:pt>
                <c:pt idx="65">
                  <c:v>1.3925326286467854</c:v>
                </c:pt>
                <c:pt idx="66">
                  <c:v>1.3925326286467854</c:v>
                </c:pt>
                <c:pt idx="67">
                  <c:v>1.3925326286467854</c:v>
                </c:pt>
                <c:pt idx="68">
                  <c:v>1.3925326286467854</c:v>
                </c:pt>
                <c:pt idx="69">
                  <c:v>1.3925326286467854</c:v>
                </c:pt>
                <c:pt idx="70">
                  <c:v>1.3925326286467854</c:v>
                </c:pt>
                <c:pt idx="71">
                  <c:v>1.3925326286467854</c:v>
                </c:pt>
                <c:pt idx="72">
                  <c:v>1.3925326286467854</c:v>
                </c:pt>
                <c:pt idx="73">
                  <c:v>1.3925326286467854</c:v>
                </c:pt>
                <c:pt idx="74">
                  <c:v>1.3925326286467854</c:v>
                </c:pt>
                <c:pt idx="75">
                  <c:v>1.3925326286467854</c:v>
                </c:pt>
                <c:pt idx="76">
                  <c:v>1.3925326286467854</c:v>
                </c:pt>
                <c:pt idx="77">
                  <c:v>1.3925326286467854</c:v>
                </c:pt>
                <c:pt idx="78">
                  <c:v>1.3925326286467854</c:v>
                </c:pt>
                <c:pt idx="79">
                  <c:v>1.3925326286467854</c:v>
                </c:pt>
              </c:numCache>
            </c:numRef>
          </c:yVal>
          <c:smooth val="0"/>
        </c:ser>
        <c:ser>
          <c:idx val="2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models'!$C$2:$C$81</c:f>
              <c:numCache>
                <c:formatCode>General</c:formatCode>
                <c:ptCount val="80"/>
                <c:pt idx="0">
                  <c:v>4278.0518899999997</c:v>
                </c:pt>
                <c:pt idx="1">
                  <c:v>4271.1749100000006</c:v>
                </c:pt>
                <c:pt idx="2">
                  <c:v>4275.3864699999995</c:v>
                </c:pt>
                <c:pt idx="3">
                  <c:v>4276.1453799999999</c:v>
                </c:pt>
                <c:pt idx="4">
                  <c:v>4276.8858899999996</c:v>
                </c:pt>
                <c:pt idx="5">
                  <c:v>4278.5234400000008</c:v>
                </c:pt>
                <c:pt idx="6">
                  <c:v>4280.5147400000005</c:v>
                </c:pt>
                <c:pt idx="7">
                  <c:v>4280.0770700000003</c:v>
                </c:pt>
                <c:pt idx="8">
                  <c:v>4276.7086300000001</c:v>
                </c:pt>
                <c:pt idx="9">
                  <c:v>2323.60527</c:v>
                </c:pt>
                <c:pt idx="10">
                  <c:v>2331.09665</c:v>
                </c:pt>
                <c:pt idx="11">
                  <c:v>2335.0181600000001</c:v>
                </c:pt>
                <c:pt idx="12">
                  <c:v>2331.2368500000002</c:v>
                </c:pt>
                <c:pt idx="13">
                  <c:v>2335.9186</c:v>
                </c:pt>
                <c:pt idx="14">
                  <c:v>2333.7820200000001</c:v>
                </c:pt>
                <c:pt idx="15">
                  <c:v>1781.7425500000002</c:v>
                </c:pt>
                <c:pt idx="16">
                  <c:v>1781.3055300000001</c:v>
                </c:pt>
                <c:pt idx="17">
                  <c:v>1782.97919</c:v>
                </c:pt>
                <c:pt idx="18">
                  <c:v>1781.5083200000001</c:v>
                </c:pt>
                <c:pt idx="19">
                  <c:v>1781.31754</c:v>
                </c:pt>
                <c:pt idx="20">
                  <c:v>1783.2920000000001</c:v>
                </c:pt>
                <c:pt idx="21">
                  <c:v>1783.52025</c:v>
                </c:pt>
                <c:pt idx="22">
                  <c:v>4021.1005600000003</c:v>
                </c:pt>
                <c:pt idx="23">
                  <c:v>4019.3180600000001</c:v>
                </c:pt>
                <c:pt idx="24">
                  <c:v>4019.3180600000001</c:v>
                </c:pt>
                <c:pt idx="25">
                  <c:v>4024.0617700000003</c:v>
                </c:pt>
                <c:pt idx="26">
                  <c:v>4013.5837300000003</c:v>
                </c:pt>
                <c:pt idx="27">
                  <c:v>4017.2949900000003</c:v>
                </c:pt>
                <c:pt idx="28">
                  <c:v>4016.0880400000001</c:v>
                </c:pt>
                <c:pt idx="29">
                  <c:v>3002.35709</c:v>
                </c:pt>
                <c:pt idx="30">
                  <c:v>3002.1027000000004</c:v>
                </c:pt>
                <c:pt idx="31">
                  <c:v>3000.7121299999999</c:v>
                </c:pt>
                <c:pt idx="32">
                  <c:v>3005.7166099999999</c:v>
                </c:pt>
                <c:pt idx="33">
                  <c:v>3004.6467700000003</c:v>
                </c:pt>
                <c:pt idx="34">
                  <c:v>3003.4523900000004</c:v>
                </c:pt>
                <c:pt idx="35">
                  <c:v>3003.5497999999998</c:v>
                </c:pt>
                <c:pt idx="36">
                  <c:v>3001.14464</c:v>
                </c:pt>
                <c:pt idx="37">
                  <c:v>2933.9548100000002</c:v>
                </c:pt>
                <c:pt idx="38">
                  <c:v>2928.4703599999998</c:v>
                </c:pt>
                <c:pt idx="39">
                  <c:v>2929.3171400000001</c:v>
                </c:pt>
                <c:pt idx="40">
                  <c:v>2935.2722100000001</c:v>
                </c:pt>
                <c:pt idx="41">
                  <c:v>2931.2633100000003</c:v>
                </c:pt>
                <c:pt idx="42">
                  <c:v>2927.4032499999998</c:v>
                </c:pt>
                <c:pt idx="43">
                  <c:v>2932.7660800000003</c:v>
                </c:pt>
                <c:pt idx="44">
                  <c:v>2926.7661600000001</c:v>
                </c:pt>
                <c:pt idx="45">
                  <c:v>2926.5814700000001</c:v>
                </c:pt>
                <c:pt idx="46">
                  <c:v>2604.1860099999999</c:v>
                </c:pt>
                <c:pt idx="47">
                  <c:v>2611.2598800000001</c:v>
                </c:pt>
                <c:pt idx="48">
                  <c:v>2612.2552599999999</c:v>
                </c:pt>
                <c:pt idx="49">
                  <c:v>2603.14264</c:v>
                </c:pt>
                <c:pt idx="50">
                  <c:v>2603.8276900000001</c:v>
                </c:pt>
                <c:pt idx="51">
                  <c:v>2611.8341800000003</c:v>
                </c:pt>
                <c:pt idx="52">
                  <c:v>2600.4757500000001</c:v>
                </c:pt>
                <c:pt idx="53">
                  <c:v>2605.1034800000002</c:v>
                </c:pt>
                <c:pt idx="54">
                  <c:v>2603.1057799999999</c:v>
                </c:pt>
                <c:pt idx="55">
                  <c:v>1325.59464</c:v>
                </c:pt>
                <c:pt idx="56">
                  <c:v>1325.5096000000001</c:v>
                </c:pt>
                <c:pt idx="57">
                  <c:v>1325.8649599999999</c:v>
                </c:pt>
                <c:pt idx="58">
                  <c:v>1327.9925500000002</c:v>
                </c:pt>
                <c:pt idx="59">
                  <c:v>1326.7540800000002</c:v>
                </c:pt>
                <c:pt idx="60">
                  <c:v>1325.66255</c:v>
                </c:pt>
                <c:pt idx="61">
                  <c:v>1326.11382</c:v>
                </c:pt>
                <c:pt idx="62">
                  <c:v>1326.1614500000001</c:v>
                </c:pt>
                <c:pt idx="63">
                  <c:v>1325.69946</c:v>
                </c:pt>
                <c:pt idx="64">
                  <c:v>1531.31367</c:v>
                </c:pt>
                <c:pt idx="65">
                  <c:v>1529.3243600000001</c:v>
                </c:pt>
                <c:pt idx="66">
                  <c:v>1528.75071</c:v>
                </c:pt>
                <c:pt idx="67">
                  <c:v>1532.88021</c:v>
                </c:pt>
                <c:pt idx="68">
                  <c:v>1529.2655099999999</c:v>
                </c:pt>
                <c:pt idx="69">
                  <c:v>1529.0833700000001</c:v>
                </c:pt>
                <c:pt idx="70">
                  <c:v>1527.6733400000001</c:v>
                </c:pt>
                <c:pt idx="71">
                  <c:v>1524.9841100000001</c:v>
                </c:pt>
                <c:pt idx="72">
                  <c:v>870.02094999999997</c:v>
                </c:pt>
                <c:pt idx="73">
                  <c:v>870.20416</c:v>
                </c:pt>
                <c:pt idx="74">
                  <c:v>869.44149000000004</c:v>
                </c:pt>
                <c:pt idx="75">
                  <c:v>870.00716</c:v>
                </c:pt>
                <c:pt idx="76">
                  <c:v>869.88889000000006</c:v>
                </c:pt>
                <c:pt idx="77">
                  <c:v>868.0486800000001</c:v>
                </c:pt>
                <c:pt idx="78">
                  <c:v>867.37905000000012</c:v>
                </c:pt>
                <c:pt idx="79">
                  <c:v>868.03372999999999</c:v>
                </c:pt>
              </c:numCache>
            </c:numRef>
          </c:xVal>
          <c:yVal>
            <c:numRef>
              <c:f>' 10 models'!$M$2:$M$81</c:f>
              <c:numCache>
                <c:formatCode>General</c:formatCode>
                <c:ptCount val="80"/>
                <c:pt idx="0">
                  <c:v>0.38037514196609434</c:v>
                </c:pt>
                <c:pt idx="1">
                  <c:v>0.38037514196609434</c:v>
                </c:pt>
                <c:pt idx="2">
                  <c:v>0.38037514196609434</c:v>
                </c:pt>
                <c:pt idx="3">
                  <c:v>0.38037514196609434</c:v>
                </c:pt>
                <c:pt idx="4">
                  <c:v>0.38037514196609434</c:v>
                </c:pt>
                <c:pt idx="5">
                  <c:v>0.38037514196609434</c:v>
                </c:pt>
                <c:pt idx="6">
                  <c:v>0.38037514196609434</c:v>
                </c:pt>
                <c:pt idx="7">
                  <c:v>0.38037514196609434</c:v>
                </c:pt>
                <c:pt idx="8">
                  <c:v>0.38037514196609434</c:v>
                </c:pt>
                <c:pt idx="9">
                  <c:v>0.38037514196609434</c:v>
                </c:pt>
                <c:pt idx="10">
                  <c:v>0.38037514196609434</c:v>
                </c:pt>
                <c:pt idx="11">
                  <c:v>0.38037514196609434</c:v>
                </c:pt>
                <c:pt idx="12">
                  <c:v>0.38037514196609434</c:v>
                </c:pt>
                <c:pt idx="13">
                  <c:v>0.38037514196609434</c:v>
                </c:pt>
                <c:pt idx="14">
                  <c:v>0.38037514196609434</c:v>
                </c:pt>
                <c:pt idx="15">
                  <c:v>0.38037514196609434</c:v>
                </c:pt>
                <c:pt idx="16">
                  <c:v>0.38037514196609434</c:v>
                </c:pt>
                <c:pt idx="17">
                  <c:v>0.38037514196609434</c:v>
                </c:pt>
                <c:pt idx="18">
                  <c:v>0.38037514196609434</c:v>
                </c:pt>
                <c:pt idx="19">
                  <c:v>0.38037514196609434</c:v>
                </c:pt>
                <c:pt idx="20">
                  <c:v>0.38037514196609434</c:v>
                </c:pt>
                <c:pt idx="21">
                  <c:v>0.38037514196609434</c:v>
                </c:pt>
                <c:pt idx="22">
                  <c:v>0.38037514196609434</c:v>
                </c:pt>
                <c:pt idx="23">
                  <c:v>0.38037514196609434</c:v>
                </c:pt>
                <c:pt idx="24">
                  <c:v>0.38037514196609434</c:v>
                </c:pt>
                <c:pt idx="25">
                  <c:v>0.38037514196609434</c:v>
                </c:pt>
                <c:pt idx="26">
                  <c:v>0.38037514196609434</c:v>
                </c:pt>
                <c:pt idx="27">
                  <c:v>0.38037514196609434</c:v>
                </c:pt>
                <c:pt idx="28">
                  <c:v>0.38037514196609434</c:v>
                </c:pt>
                <c:pt idx="29">
                  <c:v>0.38037514196609434</c:v>
                </c:pt>
                <c:pt idx="30">
                  <c:v>0.38037514196609434</c:v>
                </c:pt>
                <c:pt idx="31">
                  <c:v>0.38037514196609434</c:v>
                </c:pt>
                <c:pt idx="32">
                  <c:v>0.38037514196609434</c:v>
                </c:pt>
                <c:pt idx="33">
                  <c:v>0.38037514196609434</c:v>
                </c:pt>
                <c:pt idx="34">
                  <c:v>0.38037514196609434</c:v>
                </c:pt>
                <c:pt idx="35">
                  <c:v>0.38037514196609434</c:v>
                </c:pt>
                <c:pt idx="36">
                  <c:v>0.38037514196609434</c:v>
                </c:pt>
                <c:pt idx="37">
                  <c:v>0.38037514196609434</c:v>
                </c:pt>
                <c:pt idx="38">
                  <c:v>0.38037514196609434</c:v>
                </c:pt>
                <c:pt idx="39">
                  <c:v>0.38037514196609434</c:v>
                </c:pt>
                <c:pt idx="40">
                  <c:v>0.38037514196609434</c:v>
                </c:pt>
                <c:pt idx="41">
                  <c:v>0.38037514196609434</c:v>
                </c:pt>
                <c:pt idx="42">
                  <c:v>0.38037514196609434</c:v>
                </c:pt>
                <c:pt idx="43">
                  <c:v>0.38037514196609434</c:v>
                </c:pt>
                <c:pt idx="44">
                  <c:v>0.38037514196609434</c:v>
                </c:pt>
                <c:pt idx="45">
                  <c:v>0.38037514196609434</c:v>
                </c:pt>
                <c:pt idx="46">
                  <c:v>0.38037514196609434</c:v>
                </c:pt>
                <c:pt idx="47">
                  <c:v>0.38037514196609434</c:v>
                </c:pt>
                <c:pt idx="48">
                  <c:v>0.38037514196609434</c:v>
                </c:pt>
                <c:pt idx="49">
                  <c:v>0.38037514196609434</c:v>
                </c:pt>
                <c:pt idx="50">
                  <c:v>0.38037514196609434</c:v>
                </c:pt>
                <c:pt idx="51">
                  <c:v>0.38037514196609434</c:v>
                </c:pt>
                <c:pt idx="52">
                  <c:v>0.38037514196609434</c:v>
                </c:pt>
                <c:pt idx="53">
                  <c:v>0.38037514196609434</c:v>
                </c:pt>
                <c:pt idx="54">
                  <c:v>0.38037514196609434</c:v>
                </c:pt>
                <c:pt idx="55">
                  <c:v>0.38037514196609434</c:v>
                </c:pt>
                <c:pt idx="56">
                  <c:v>0.38037514196609434</c:v>
                </c:pt>
                <c:pt idx="57">
                  <c:v>0.38037514196609434</c:v>
                </c:pt>
                <c:pt idx="58">
                  <c:v>0.38037514196609434</c:v>
                </c:pt>
                <c:pt idx="59">
                  <c:v>0.38037514196609434</c:v>
                </c:pt>
                <c:pt idx="60">
                  <c:v>0.38037514196609434</c:v>
                </c:pt>
                <c:pt idx="61">
                  <c:v>0.38037514196609434</c:v>
                </c:pt>
                <c:pt idx="62">
                  <c:v>0.38037514196609434</c:v>
                </c:pt>
                <c:pt idx="63">
                  <c:v>0.38037514196609434</c:v>
                </c:pt>
                <c:pt idx="64">
                  <c:v>0.38037514196609434</c:v>
                </c:pt>
                <c:pt idx="65">
                  <c:v>0.38037514196609434</c:v>
                </c:pt>
                <c:pt idx="66">
                  <c:v>0.38037514196609434</c:v>
                </c:pt>
                <c:pt idx="67">
                  <c:v>0.38037514196609434</c:v>
                </c:pt>
                <c:pt idx="68">
                  <c:v>0.38037514196609434</c:v>
                </c:pt>
                <c:pt idx="69">
                  <c:v>0.38037514196609434</c:v>
                </c:pt>
                <c:pt idx="70">
                  <c:v>0.38037514196609434</c:v>
                </c:pt>
                <c:pt idx="71">
                  <c:v>0.38037514196609434</c:v>
                </c:pt>
                <c:pt idx="72">
                  <c:v>0.38037514196609434</c:v>
                </c:pt>
                <c:pt idx="73">
                  <c:v>0.38037514196609434</c:v>
                </c:pt>
                <c:pt idx="74">
                  <c:v>0.38037514196609434</c:v>
                </c:pt>
                <c:pt idx="75">
                  <c:v>0.38037514196609434</c:v>
                </c:pt>
                <c:pt idx="76">
                  <c:v>0.38037514196609434</c:v>
                </c:pt>
                <c:pt idx="77">
                  <c:v>0.38037514196609434</c:v>
                </c:pt>
                <c:pt idx="78">
                  <c:v>0.38037514196609434</c:v>
                </c:pt>
                <c:pt idx="79">
                  <c:v>0.38037514196609434</c:v>
                </c:pt>
              </c:numCache>
            </c:numRef>
          </c:yVal>
          <c:smooth val="0"/>
        </c:ser>
        <c:ser>
          <c:idx val="3"/>
          <c:order val="3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models'!$C$2:$C$81</c:f>
              <c:numCache>
                <c:formatCode>General</c:formatCode>
                <c:ptCount val="80"/>
                <c:pt idx="0">
                  <c:v>4278.0518899999997</c:v>
                </c:pt>
                <c:pt idx="1">
                  <c:v>4271.1749100000006</c:v>
                </c:pt>
                <c:pt idx="2">
                  <c:v>4275.3864699999995</c:v>
                </c:pt>
                <c:pt idx="3">
                  <c:v>4276.1453799999999</c:v>
                </c:pt>
                <c:pt idx="4">
                  <c:v>4276.8858899999996</c:v>
                </c:pt>
                <c:pt idx="5">
                  <c:v>4278.5234400000008</c:v>
                </c:pt>
                <c:pt idx="6">
                  <c:v>4280.5147400000005</c:v>
                </c:pt>
                <c:pt idx="7">
                  <c:v>4280.0770700000003</c:v>
                </c:pt>
                <c:pt idx="8">
                  <c:v>4276.7086300000001</c:v>
                </c:pt>
                <c:pt idx="9">
                  <c:v>2323.60527</c:v>
                </c:pt>
                <c:pt idx="10">
                  <c:v>2331.09665</c:v>
                </c:pt>
                <c:pt idx="11">
                  <c:v>2335.0181600000001</c:v>
                </c:pt>
                <c:pt idx="12">
                  <c:v>2331.2368500000002</c:v>
                </c:pt>
                <c:pt idx="13">
                  <c:v>2335.9186</c:v>
                </c:pt>
                <c:pt idx="14">
                  <c:v>2333.7820200000001</c:v>
                </c:pt>
                <c:pt idx="15">
                  <c:v>1781.7425500000002</c:v>
                </c:pt>
                <c:pt idx="16">
                  <c:v>1781.3055300000001</c:v>
                </c:pt>
                <c:pt idx="17">
                  <c:v>1782.97919</c:v>
                </c:pt>
                <c:pt idx="18">
                  <c:v>1781.5083200000001</c:v>
                </c:pt>
                <c:pt idx="19">
                  <c:v>1781.31754</c:v>
                </c:pt>
                <c:pt idx="20">
                  <c:v>1783.2920000000001</c:v>
                </c:pt>
                <c:pt idx="21">
                  <c:v>1783.52025</c:v>
                </c:pt>
                <c:pt idx="22">
                  <c:v>4021.1005600000003</c:v>
                </c:pt>
                <c:pt idx="23">
                  <c:v>4019.3180600000001</c:v>
                </c:pt>
                <c:pt idx="24">
                  <c:v>4019.3180600000001</c:v>
                </c:pt>
                <c:pt idx="25">
                  <c:v>4024.0617700000003</c:v>
                </c:pt>
                <c:pt idx="26">
                  <c:v>4013.5837300000003</c:v>
                </c:pt>
                <c:pt idx="27">
                  <c:v>4017.2949900000003</c:v>
                </c:pt>
                <c:pt idx="28">
                  <c:v>4016.0880400000001</c:v>
                </c:pt>
                <c:pt idx="29">
                  <c:v>3002.35709</c:v>
                </c:pt>
                <c:pt idx="30">
                  <c:v>3002.1027000000004</c:v>
                </c:pt>
                <c:pt idx="31">
                  <c:v>3000.7121299999999</c:v>
                </c:pt>
                <c:pt idx="32">
                  <c:v>3005.7166099999999</c:v>
                </c:pt>
                <c:pt idx="33">
                  <c:v>3004.6467700000003</c:v>
                </c:pt>
                <c:pt idx="34">
                  <c:v>3003.4523900000004</c:v>
                </c:pt>
                <c:pt idx="35">
                  <c:v>3003.5497999999998</c:v>
                </c:pt>
                <c:pt idx="36">
                  <c:v>3001.14464</c:v>
                </c:pt>
                <c:pt idx="37">
                  <c:v>2933.9548100000002</c:v>
                </c:pt>
                <c:pt idx="38">
                  <c:v>2928.4703599999998</c:v>
                </c:pt>
                <c:pt idx="39">
                  <c:v>2929.3171400000001</c:v>
                </c:pt>
                <c:pt idx="40">
                  <c:v>2935.2722100000001</c:v>
                </c:pt>
                <c:pt idx="41">
                  <c:v>2931.2633100000003</c:v>
                </c:pt>
                <c:pt idx="42">
                  <c:v>2927.4032499999998</c:v>
                </c:pt>
                <c:pt idx="43">
                  <c:v>2932.7660800000003</c:v>
                </c:pt>
                <c:pt idx="44">
                  <c:v>2926.7661600000001</c:v>
                </c:pt>
                <c:pt idx="45">
                  <c:v>2926.5814700000001</c:v>
                </c:pt>
                <c:pt idx="46">
                  <c:v>2604.1860099999999</c:v>
                </c:pt>
                <c:pt idx="47">
                  <c:v>2611.2598800000001</c:v>
                </c:pt>
                <c:pt idx="48">
                  <c:v>2612.2552599999999</c:v>
                </c:pt>
                <c:pt idx="49">
                  <c:v>2603.14264</c:v>
                </c:pt>
                <c:pt idx="50">
                  <c:v>2603.8276900000001</c:v>
                </c:pt>
                <c:pt idx="51">
                  <c:v>2611.8341800000003</c:v>
                </c:pt>
                <c:pt idx="52">
                  <c:v>2600.4757500000001</c:v>
                </c:pt>
                <c:pt idx="53">
                  <c:v>2605.1034800000002</c:v>
                </c:pt>
                <c:pt idx="54">
                  <c:v>2603.1057799999999</c:v>
                </c:pt>
                <c:pt idx="55">
                  <c:v>1325.59464</c:v>
                </c:pt>
                <c:pt idx="56">
                  <c:v>1325.5096000000001</c:v>
                </c:pt>
                <c:pt idx="57">
                  <c:v>1325.8649599999999</c:v>
                </c:pt>
                <c:pt idx="58">
                  <c:v>1327.9925500000002</c:v>
                </c:pt>
                <c:pt idx="59">
                  <c:v>1326.7540800000002</c:v>
                </c:pt>
                <c:pt idx="60">
                  <c:v>1325.66255</c:v>
                </c:pt>
                <c:pt idx="61">
                  <c:v>1326.11382</c:v>
                </c:pt>
                <c:pt idx="62">
                  <c:v>1326.1614500000001</c:v>
                </c:pt>
                <c:pt idx="63">
                  <c:v>1325.69946</c:v>
                </c:pt>
                <c:pt idx="64">
                  <c:v>1531.31367</c:v>
                </c:pt>
                <c:pt idx="65">
                  <c:v>1529.3243600000001</c:v>
                </c:pt>
                <c:pt idx="66">
                  <c:v>1528.75071</c:v>
                </c:pt>
                <c:pt idx="67">
                  <c:v>1532.88021</c:v>
                </c:pt>
                <c:pt idx="68">
                  <c:v>1529.2655099999999</c:v>
                </c:pt>
                <c:pt idx="69">
                  <c:v>1529.0833700000001</c:v>
                </c:pt>
                <c:pt idx="70">
                  <c:v>1527.6733400000001</c:v>
                </c:pt>
                <c:pt idx="71">
                  <c:v>1524.9841100000001</c:v>
                </c:pt>
                <c:pt idx="72">
                  <c:v>870.02094999999997</c:v>
                </c:pt>
                <c:pt idx="73">
                  <c:v>870.20416</c:v>
                </c:pt>
                <c:pt idx="74">
                  <c:v>869.44149000000004</c:v>
                </c:pt>
                <c:pt idx="75">
                  <c:v>870.00716</c:v>
                </c:pt>
                <c:pt idx="76">
                  <c:v>869.88889000000006</c:v>
                </c:pt>
                <c:pt idx="77">
                  <c:v>868.0486800000001</c:v>
                </c:pt>
                <c:pt idx="78">
                  <c:v>867.37905000000012</c:v>
                </c:pt>
                <c:pt idx="79">
                  <c:v>868.03372999999999</c:v>
                </c:pt>
              </c:numCache>
            </c:numRef>
          </c:xVal>
          <c:yVal>
            <c:numRef>
              <c:f>' 10 models'!$N$2:$N$81</c:f>
              <c:numCache>
                <c:formatCode>General</c:formatCode>
                <c:ptCount val="80"/>
                <c:pt idx="0">
                  <c:v>2.4046901153274765</c:v>
                </c:pt>
                <c:pt idx="1">
                  <c:v>2.4046901153274765</c:v>
                </c:pt>
                <c:pt idx="2">
                  <c:v>2.4046901153274765</c:v>
                </c:pt>
                <c:pt idx="3">
                  <c:v>2.4046901153274765</c:v>
                </c:pt>
                <c:pt idx="4">
                  <c:v>2.4046901153274765</c:v>
                </c:pt>
                <c:pt idx="5">
                  <c:v>2.4046901153274765</c:v>
                </c:pt>
                <c:pt idx="6">
                  <c:v>2.4046901153274765</c:v>
                </c:pt>
                <c:pt idx="7">
                  <c:v>2.4046901153274765</c:v>
                </c:pt>
                <c:pt idx="8">
                  <c:v>2.4046901153274765</c:v>
                </c:pt>
                <c:pt idx="9">
                  <c:v>2.4046901153274765</c:v>
                </c:pt>
                <c:pt idx="10">
                  <c:v>2.4046901153274765</c:v>
                </c:pt>
                <c:pt idx="11">
                  <c:v>2.4046901153274765</c:v>
                </c:pt>
                <c:pt idx="12">
                  <c:v>2.4046901153274765</c:v>
                </c:pt>
                <c:pt idx="13">
                  <c:v>2.4046901153274765</c:v>
                </c:pt>
                <c:pt idx="14">
                  <c:v>2.4046901153274765</c:v>
                </c:pt>
                <c:pt idx="15">
                  <c:v>2.4046901153274765</c:v>
                </c:pt>
                <c:pt idx="16">
                  <c:v>2.4046901153274765</c:v>
                </c:pt>
                <c:pt idx="17">
                  <c:v>2.4046901153274765</c:v>
                </c:pt>
                <c:pt idx="18">
                  <c:v>2.4046901153274765</c:v>
                </c:pt>
                <c:pt idx="19">
                  <c:v>2.4046901153274765</c:v>
                </c:pt>
                <c:pt idx="20">
                  <c:v>2.4046901153274765</c:v>
                </c:pt>
                <c:pt idx="21">
                  <c:v>2.4046901153274765</c:v>
                </c:pt>
                <c:pt idx="22">
                  <c:v>2.4046901153274765</c:v>
                </c:pt>
                <c:pt idx="23">
                  <c:v>2.4046901153274765</c:v>
                </c:pt>
                <c:pt idx="24">
                  <c:v>2.4046901153274765</c:v>
                </c:pt>
                <c:pt idx="25">
                  <c:v>2.4046901153274765</c:v>
                </c:pt>
                <c:pt idx="26">
                  <c:v>2.4046901153274765</c:v>
                </c:pt>
                <c:pt idx="27">
                  <c:v>2.4046901153274765</c:v>
                </c:pt>
                <c:pt idx="28">
                  <c:v>2.4046901153274765</c:v>
                </c:pt>
                <c:pt idx="29">
                  <c:v>2.4046901153274765</c:v>
                </c:pt>
                <c:pt idx="30">
                  <c:v>2.4046901153274765</c:v>
                </c:pt>
                <c:pt idx="31">
                  <c:v>2.4046901153274765</c:v>
                </c:pt>
                <c:pt idx="32">
                  <c:v>2.4046901153274765</c:v>
                </c:pt>
                <c:pt idx="33">
                  <c:v>2.4046901153274765</c:v>
                </c:pt>
                <c:pt idx="34">
                  <c:v>2.4046901153274765</c:v>
                </c:pt>
                <c:pt idx="35">
                  <c:v>2.4046901153274765</c:v>
                </c:pt>
                <c:pt idx="36">
                  <c:v>2.4046901153274765</c:v>
                </c:pt>
                <c:pt idx="37">
                  <c:v>2.4046901153274765</c:v>
                </c:pt>
                <c:pt idx="38">
                  <c:v>2.4046901153274765</c:v>
                </c:pt>
                <c:pt idx="39">
                  <c:v>2.4046901153274765</c:v>
                </c:pt>
                <c:pt idx="40">
                  <c:v>2.4046901153274765</c:v>
                </c:pt>
                <c:pt idx="41">
                  <c:v>2.4046901153274765</c:v>
                </c:pt>
                <c:pt idx="42">
                  <c:v>2.4046901153274765</c:v>
                </c:pt>
                <c:pt idx="43">
                  <c:v>2.4046901153274765</c:v>
                </c:pt>
                <c:pt idx="44">
                  <c:v>2.4046901153274765</c:v>
                </c:pt>
                <c:pt idx="45">
                  <c:v>2.4046901153274765</c:v>
                </c:pt>
                <c:pt idx="46">
                  <c:v>2.4046901153274765</c:v>
                </c:pt>
                <c:pt idx="47">
                  <c:v>2.4046901153274765</c:v>
                </c:pt>
                <c:pt idx="48">
                  <c:v>2.4046901153274765</c:v>
                </c:pt>
                <c:pt idx="49">
                  <c:v>2.4046901153274765</c:v>
                </c:pt>
                <c:pt idx="50">
                  <c:v>2.4046901153274765</c:v>
                </c:pt>
                <c:pt idx="51">
                  <c:v>2.4046901153274765</c:v>
                </c:pt>
                <c:pt idx="52">
                  <c:v>2.4046901153274765</c:v>
                </c:pt>
                <c:pt idx="53">
                  <c:v>2.4046901153274765</c:v>
                </c:pt>
                <c:pt idx="54">
                  <c:v>2.4046901153274765</c:v>
                </c:pt>
                <c:pt idx="55">
                  <c:v>2.4046901153274765</c:v>
                </c:pt>
                <c:pt idx="56">
                  <c:v>2.4046901153274765</c:v>
                </c:pt>
                <c:pt idx="57">
                  <c:v>2.4046901153274765</c:v>
                </c:pt>
                <c:pt idx="58">
                  <c:v>2.4046901153274765</c:v>
                </c:pt>
                <c:pt idx="59">
                  <c:v>2.4046901153274765</c:v>
                </c:pt>
                <c:pt idx="60">
                  <c:v>2.4046901153274765</c:v>
                </c:pt>
                <c:pt idx="61">
                  <c:v>2.4046901153274765</c:v>
                </c:pt>
                <c:pt idx="62">
                  <c:v>2.4046901153274765</c:v>
                </c:pt>
                <c:pt idx="63">
                  <c:v>2.4046901153274765</c:v>
                </c:pt>
                <c:pt idx="64">
                  <c:v>2.4046901153274765</c:v>
                </c:pt>
                <c:pt idx="65">
                  <c:v>2.4046901153274765</c:v>
                </c:pt>
                <c:pt idx="66">
                  <c:v>2.4046901153274765</c:v>
                </c:pt>
                <c:pt idx="67">
                  <c:v>2.4046901153274765</c:v>
                </c:pt>
                <c:pt idx="68">
                  <c:v>2.4046901153274765</c:v>
                </c:pt>
                <c:pt idx="69">
                  <c:v>2.4046901153274765</c:v>
                </c:pt>
                <c:pt idx="70">
                  <c:v>2.4046901153274765</c:v>
                </c:pt>
                <c:pt idx="71">
                  <c:v>2.4046901153274765</c:v>
                </c:pt>
                <c:pt idx="72">
                  <c:v>2.4046901153274765</c:v>
                </c:pt>
                <c:pt idx="73">
                  <c:v>2.4046901153274765</c:v>
                </c:pt>
                <c:pt idx="74">
                  <c:v>2.4046901153274765</c:v>
                </c:pt>
                <c:pt idx="75">
                  <c:v>2.4046901153274765</c:v>
                </c:pt>
                <c:pt idx="76">
                  <c:v>2.4046901153274765</c:v>
                </c:pt>
                <c:pt idx="77">
                  <c:v>2.4046901153274765</c:v>
                </c:pt>
                <c:pt idx="78">
                  <c:v>2.4046901153274765</c:v>
                </c:pt>
                <c:pt idx="79">
                  <c:v>2.4046901153274765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601976"/>
        <c:axId val="358294616"/>
      </c:scatterChart>
      <c:valAx>
        <c:axId val="495601976"/>
        <c:scaling>
          <c:orientation val="minMax"/>
          <c:max val="4500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58294616"/>
        <c:crosses val="autoZero"/>
        <c:crossBetween val="midCat"/>
        <c:majorUnit val="1500"/>
      </c:valAx>
      <c:valAx>
        <c:axId val="35829461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560197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5" Type="http://schemas.openxmlformats.org/officeDocument/2006/relationships/chart" Target="../charts/chart21.xml"/><Relationship Id="rId4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111918</xdr:colOff>
      <xdr:row>88</xdr:row>
      <xdr:rowOff>102393</xdr:rowOff>
    </xdr:from>
    <xdr:to>
      <xdr:col>14</xdr:col>
      <xdr:colOff>42862</xdr:colOff>
      <xdr:row>106</xdr:row>
      <xdr:rowOff>90487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331457</xdr:colOff>
      <xdr:row>5</xdr:row>
      <xdr:rowOff>36647</xdr:rowOff>
    </xdr:from>
    <xdr:to>
      <xdr:col>34</xdr:col>
      <xdr:colOff>13915</xdr:colOff>
      <xdr:row>23</xdr:row>
      <xdr:rowOff>55697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31</xdr:col>
      <xdr:colOff>435219</xdr:colOff>
      <xdr:row>7</xdr:row>
      <xdr:rowOff>37050</xdr:rowOff>
    </xdr:from>
    <xdr:ext cx="1072665" cy="280205"/>
    <xdr:sp macro="" textlink="">
      <xdr:nvSpPr>
        <xdr:cNvPr id="4" name="Rectangle 3"/>
        <xdr:cNvSpPr/>
      </xdr:nvSpPr>
      <xdr:spPr>
        <a:xfrm>
          <a:off x="20351128" y="1335914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30</xdr:col>
      <xdr:colOff>490703</xdr:colOff>
      <xdr:row>16</xdr:row>
      <xdr:rowOff>152997</xdr:rowOff>
    </xdr:from>
    <xdr:ext cx="1043170" cy="280205"/>
    <xdr:sp macro="" textlink="">
      <xdr:nvSpPr>
        <xdr:cNvPr id="5" name="Rectangle 4"/>
        <xdr:cNvSpPr/>
      </xdr:nvSpPr>
      <xdr:spPr>
        <a:xfrm>
          <a:off x="19812846" y="3121828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  <xdr:twoCellAnchor>
    <xdr:from>
      <xdr:col>34</xdr:col>
      <xdr:colOff>148441</xdr:colOff>
      <xdr:row>5</xdr:row>
      <xdr:rowOff>74221</xdr:rowOff>
    </xdr:from>
    <xdr:to>
      <xdr:col>43</xdr:col>
      <xdr:colOff>424667</xdr:colOff>
      <xdr:row>23</xdr:row>
      <xdr:rowOff>93271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221135</xdr:colOff>
      <xdr:row>85</xdr:row>
      <xdr:rowOff>23173</xdr:rowOff>
    </xdr:from>
    <xdr:to>
      <xdr:col>30</xdr:col>
      <xdr:colOff>355023</xdr:colOff>
      <xdr:row>104</xdr:row>
      <xdr:rowOff>57728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30</xdr:col>
      <xdr:colOff>400544</xdr:colOff>
      <xdr:row>85</xdr:row>
      <xdr:rowOff>33812</xdr:rowOff>
    </xdr:from>
    <xdr:to>
      <xdr:col>38</xdr:col>
      <xdr:colOff>222414</xdr:colOff>
      <xdr:row>99</xdr:row>
      <xdr:rowOff>128979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454314</xdr:colOff>
      <xdr:row>1</xdr:row>
      <xdr:rowOff>99868</xdr:rowOff>
    </xdr:from>
    <xdr:to>
      <xdr:col>20</xdr:col>
      <xdr:colOff>440169</xdr:colOff>
      <xdr:row>22</xdr:row>
      <xdr:rowOff>176067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309271</xdr:colOff>
      <xdr:row>20</xdr:row>
      <xdr:rowOff>110403</xdr:rowOff>
    </xdr:from>
    <xdr:to>
      <xdr:col>31</xdr:col>
      <xdr:colOff>490248</xdr:colOff>
      <xdr:row>39</xdr:row>
      <xdr:rowOff>105641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261215</xdr:colOff>
      <xdr:row>1</xdr:row>
      <xdr:rowOff>51088</xdr:rowOff>
    </xdr:from>
    <xdr:to>
      <xdr:col>31</xdr:col>
      <xdr:colOff>432664</xdr:colOff>
      <xdr:row>20</xdr:row>
      <xdr:rowOff>51088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299315</xdr:colOff>
      <xdr:row>39</xdr:row>
      <xdr:rowOff>134216</xdr:rowOff>
    </xdr:from>
    <xdr:to>
      <xdr:col>31</xdr:col>
      <xdr:colOff>432048</xdr:colOff>
      <xdr:row>59</xdr:row>
      <xdr:rowOff>51007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742950</xdr:colOff>
      <xdr:row>4</xdr:row>
      <xdr:rowOff>114300</xdr:rowOff>
    </xdr:from>
    <xdr:to>
      <xdr:col>10</xdr:col>
      <xdr:colOff>495300</xdr:colOff>
      <xdr:row>22</xdr:row>
      <xdr:rowOff>161925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557211</xdr:colOff>
      <xdr:row>4</xdr:row>
      <xdr:rowOff>142875</xdr:rowOff>
    </xdr:from>
    <xdr:to>
      <xdr:col>20</xdr:col>
      <xdr:colOff>238124</xdr:colOff>
      <xdr:row>22</xdr:row>
      <xdr:rowOff>161925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17</xdr:col>
      <xdr:colOff>53292</xdr:colOff>
      <xdr:row>6</xdr:row>
      <xdr:rowOff>122249</xdr:rowOff>
    </xdr:from>
    <xdr:ext cx="1072665" cy="280205"/>
    <xdr:sp macro="" textlink="">
      <xdr:nvSpPr>
        <xdr:cNvPr id="4" name="Rectangle 3"/>
        <xdr:cNvSpPr/>
      </xdr:nvSpPr>
      <xdr:spPr>
        <a:xfrm>
          <a:off x="11273742" y="1265249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13</xdr:col>
      <xdr:colOff>272988</xdr:colOff>
      <xdr:row>17</xdr:row>
      <xdr:rowOff>175419</xdr:rowOff>
    </xdr:from>
    <xdr:ext cx="1043170" cy="280205"/>
    <xdr:sp macro="" textlink="">
      <xdr:nvSpPr>
        <xdr:cNvPr id="5" name="Rectangle 4"/>
        <xdr:cNvSpPr/>
      </xdr:nvSpPr>
      <xdr:spPr>
        <a:xfrm>
          <a:off x="9155051" y="3413919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0</xdr:row>
      <xdr:rowOff>171450</xdr:rowOff>
    </xdr:from>
    <xdr:to>
      <xdr:col>10</xdr:col>
      <xdr:colOff>276225</xdr:colOff>
      <xdr:row>15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111918</xdr:colOff>
      <xdr:row>49</xdr:row>
      <xdr:rowOff>102393</xdr:rowOff>
    </xdr:from>
    <xdr:to>
      <xdr:col>14</xdr:col>
      <xdr:colOff>42862</xdr:colOff>
      <xdr:row>67</xdr:row>
      <xdr:rowOff>90487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207754</xdr:colOff>
      <xdr:row>50</xdr:row>
      <xdr:rowOff>73757</xdr:rowOff>
    </xdr:from>
    <xdr:to>
      <xdr:col>34</xdr:col>
      <xdr:colOff>483979</xdr:colOff>
      <xdr:row>68</xdr:row>
      <xdr:rowOff>30957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28</xdr:col>
      <xdr:colOff>348629</xdr:colOff>
      <xdr:row>51</xdr:row>
      <xdr:rowOff>173121</xdr:rowOff>
    </xdr:from>
    <xdr:ext cx="1072665" cy="280205"/>
    <xdr:sp macro="" textlink="">
      <xdr:nvSpPr>
        <xdr:cNvPr id="4" name="Rectangle 3"/>
        <xdr:cNvSpPr/>
      </xdr:nvSpPr>
      <xdr:spPr>
        <a:xfrm>
          <a:off x="18483239" y="16897537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31</xdr:col>
      <xdr:colOff>255671</xdr:colOff>
      <xdr:row>62</xdr:row>
      <xdr:rowOff>16926</xdr:rowOff>
    </xdr:from>
    <xdr:ext cx="1043170" cy="280205"/>
    <xdr:sp macro="" textlink="">
      <xdr:nvSpPr>
        <xdr:cNvPr id="5" name="Rectangle 4"/>
        <xdr:cNvSpPr/>
      </xdr:nvSpPr>
      <xdr:spPr>
        <a:xfrm>
          <a:off x="20171580" y="18831894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  <xdr:twoCellAnchor>
    <xdr:from>
      <xdr:col>16</xdr:col>
      <xdr:colOff>185553</xdr:colOff>
      <xdr:row>49</xdr:row>
      <xdr:rowOff>160811</xdr:rowOff>
    </xdr:from>
    <xdr:to>
      <xdr:col>25</xdr:col>
      <xdr:colOff>127785</xdr:colOff>
      <xdr:row>67</xdr:row>
      <xdr:rowOff>118011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516310</xdr:colOff>
      <xdr:row>0</xdr:row>
      <xdr:rowOff>26856</xdr:rowOff>
    </xdr:from>
    <xdr:to>
      <xdr:col>31</xdr:col>
      <xdr:colOff>37588</xdr:colOff>
      <xdr:row>20</xdr:row>
      <xdr:rowOff>633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111918</xdr:colOff>
      <xdr:row>47</xdr:row>
      <xdr:rowOff>102393</xdr:rowOff>
    </xdr:from>
    <xdr:to>
      <xdr:col>14</xdr:col>
      <xdr:colOff>42862</xdr:colOff>
      <xdr:row>65</xdr:row>
      <xdr:rowOff>90487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418047</xdr:colOff>
      <xdr:row>47</xdr:row>
      <xdr:rowOff>110868</xdr:rowOff>
    </xdr:from>
    <xdr:to>
      <xdr:col>35</xdr:col>
      <xdr:colOff>100506</xdr:colOff>
      <xdr:row>65</xdr:row>
      <xdr:rowOff>68068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32</xdr:col>
      <xdr:colOff>88856</xdr:colOff>
      <xdr:row>49</xdr:row>
      <xdr:rowOff>86530</xdr:rowOff>
    </xdr:from>
    <xdr:ext cx="1072665" cy="280205"/>
    <xdr:sp macro="" textlink="">
      <xdr:nvSpPr>
        <xdr:cNvPr id="4" name="Rectangle 3"/>
        <xdr:cNvSpPr/>
      </xdr:nvSpPr>
      <xdr:spPr>
        <a:xfrm>
          <a:off x="20598531" y="16810946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32</xdr:col>
      <xdr:colOff>33009</xdr:colOff>
      <xdr:row>59</xdr:row>
      <xdr:rowOff>78775</xdr:rowOff>
    </xdr:from>
    <xdr:ext cx="1043170" cy="280205"/>
    <xdr:sp macro="" textlink="">
      <xdr:nvSpPr>
        <xdr:cNvPr id="5" name="Rectangle 4"/>
        <xdr:cNvSpPr/>
      </xdr:nvSpPr>
      <xdr:spPr>
        <a:xfrm>
          <a:off x="20542684" y="1870819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  <xdr:twoCellAnchor>
    <xdr:from>
      <xdr:col>16</xdr:col>
      <xdr:colOff>259773</xdr:colOff>
      <xdr:row>47</xdr:row>
      <xdr:rowOff>98961</xdr:rowOff>
    </xdr:from>
    <xdr:to>
      <xdr:col>25</xdr:col>
      <xdr:colOff>202005</xdr:colOff>
      <xdr:row>65</xdr:row>
      <xdr:rowOff>56161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39</xdr:col>
      <xdr:colOff>70507</xdr:colOff>
      <xdr:row>2</xdr:row>
      <xdr:rowOff>12369</xdr:rowOff>
    </xdr:from>
    <xdr:to>
      <xdr:col>49</xdr:col>
      <xdr:colOff>98960</xdr:colOff>
      <xdr:row>22</xdr:row>
      <xdr:rowOff>148441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29</xdr:col>
      <xdr:colOff>0</xdr:colOff>
      <xdr:row>2</xdr:row>
      <xdr:rowOff>0</xdr:rowOff>
    </xdr:from>
    <xdr:to>
      <xdr:col>39</xdr:col>
      <xdr:colOff>31309</xdr:colOff>
      <xdr:row>22</xdr:row>
      <xdr:rowOff>170430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1"/>
  <sheetViews>
    <sheetView tabSelected="1" zoomScale="66" zoomScaleNormal="66" workbookViewId="0">
      <pane ySplit="7800" topLeftCell="A76"/>
      <selection activeCell="U34" sqref="U34"/>
      <selection pane="bottomLeft" activeCell="Y49" sqref="Y49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  <col min="19" max="19" width="14" customWidth="1"/>
  </cols>
  <sheetData>
    <row r="1" spans="2:26" x14ac:dyDescent="0.25">
      <c r="C1" s="6" t="s">
        <v>22</v>
      </c>
      <c r="D1" s="6" t="s">
        <v>23</v>
      </c>
      <c r="E1" s="6" t="s">
        <v>5</v>
      </c>
      <c r="F1" s="6" t="s">
        <v>6</v>
      </c>
      <c r="I1" s="6" t="s">
        <v>20</v>
      </c>
      <c r="K1" s="1" t="s">
        <v>27</v>
      </c>
      <c r="L1" t="s">
        <v>30</v>
      </c>
      <c r="M1" t="s">
        <v>32</v>
      </c>
      <c r="N1" t="s">
        <v>33</v>
      </c>
      <c r="O1" t="s">
        <v>31</v>
      </c>
      <c r="R1" t="s">
        <v>28</v>
      </c>
      <c r="S1" t="s">
        <v>29</v>
      </c>
      <c r="U1" s="2" t="s">
        <v>28</v>
      </c>
      <c r="V1" s="2" t="s">
        <v>29</v>
      </c>
      <c r="W1" t="s">
        <v>28</v>
      </c>
      <c r="X1" t="s">
        <v>29</v>
      </c>
      <c r="Y1" s="6"/>
      <c r="Z1" s="6"/>
    </row>
    <row r="2" spans="2:26" x14ac:dyDescent="0.25">
      <c r="B2" s="1">
        <v>1</v>
      </c>
      <c r="C2">
        <v>4278.0518899999997</v>
      </c>
      <c r="D2">
        <v>4312.9616999999998</v>
      </c>
      <c r="E2" s="5">
        <f>D2-C2</f>
        <v>34.909810000000107</v>
      </c>
      <c r="F2">
        <f>AVERAGE(C2,D2)</f>
        <v>4295.5067949999993</v>
      </c>
      <c r="G2">
        <f t="shared" ref="G2:G33" si="0">$G$86</f>
        <v>11.496682102190729</v>
      </c>
      <c r="H2">
        <f t="shared" ref="H2:H33" si="1">$G$87</f>
        <v>49.306885897809295</v>
      </c>
      <c r="I2">
        <f t="shared" ref="I2:I33" si="2">$E$82</f>
        <v>30.40178400000001</v>
      </c>
      <c r="J2">
        <f>(E2/D2)*100</f>
        <v>0.80941618377923708</v>
      </c>
      <c r="K2">
        <f>(D2-C2)/C2*100</f>
        <v>0.81602119136521523</v>
      </c>
      <c r="L2">
        <f>$K$82</f>
        <v>1.3925326286467854</v>
      </c>
      <c r="M2">
        <f>$O$86</f>
        <v>0.38037514196609434</v>
      </c>
      <c r="N2">
        <f>$O$87</f>
        <v>2.4046901153274765</v>
      </c>
      <c r="O2">
        <f>D2/C2</f>
        <v>1.0081602119136521</v>
      </c>
      <c r="P2">
        <f>100*LN(2)</f>
        <v>69.314718055994533</v>
      </c>
      <c r="R2" s="31">
        <f>AVERAGE(K2:K10)</f>
        <v>0.90463983761541789</v>
      </c>
      <c r="S2" s="31">
        <f>AVERAGE(C2:C10)</f>
        <v>4277.0520466666676</v>
      </c>
      <c r="U2" s="2">
        <v>0.90463983761541789</v>
      </c>
      <c r="V2" s="2">
        <v>4277.0520466666676</v>
      </c>
      <c r="W2">
        <v>1.4284108853088202</v>
      </c>
      <c r="X2">
        <v>1782.2379114285711</v>
      </c>
      <c r="Y2" s="5"/>
    </row>
    <row r="3" spans="2:26" x14ac:dyDescent="0.25">
      <c r="B3" s="1">
        <v>2</v>
      </c>
      <c r="C3">
        <v>4271.1749100000006</v>
      </c>
      <c r="D3">
        <v>4310.8765100000001</v>
      </c>
      <c r="E3" s="5">
        <f t="shared" ref="E3:E66" si="3">D3-C3</f>
        <v>39.701599999999416</v>
      </c>
      <c r="F3">
        <f t="shared" ref="F3:F33" si="4">AVERAGE(C3,D3)</f>
        <v>4291.0257099999999</v>
      </c>
      <c r="G3">
        <f t="shared" si="0"/>
        <v>11.496682102190729</v>
      </c>
      <c r="H3">
        <f t="shared" si="1"/>
        <v>49.306885897809295</v>
      </c>
      <c r="I3">
        <f t="shared" si="2"/>
        <v>30.40178400000001</v>
      </c>
      <c r="J3">
        <f t="shared" ref="J3:J66" si="5">(E3/D3)*100</f>
        <v>0.92096351885522731</v>
      </c>
      <c r="K3">
        <f t="shared" ref="K3:K66" si="6">(D3-C3)/C3*100</f>
        <v>0.92952409668466163</v>
      </c>
      <c r="L3">
        <f t="shared" ref="L3:L66" si="7">$K$82</f>
        <v>1.3925326286467854</v>
      </c>
      <c r="M3">
        <f t="shared" ref="M3:M66" si="8">$O$86</f>
        <v>0.38037514196609434</v>
      </c>
      <c r="N3">
        <f t="shared" ref="N3:N66" si="9">$O$87</f>
        <v>2.4046901153274765</v>
      </c>
      <c r="O3">
        <f t="shared" ref="O3:O66" si="10">D3/C3</f>
        <v>1.0092952409668465</v>
      </c>
      <c r="R3" s="31">
        <f>AVERAGE(K11:K16)</f>
        <v>1.3358316874214478</v>
      </c>
      <c r="S3" s="31">
        <f>AVERAGE(C11:C16)</f>
        <v>2331.7762583333338</v>
      </c>
      <c r="U3" s="2">
        <v>1.3358316874214478</v>
      </c>
      <c r="V3" s="2">
        <v>2331.7762583333338</v>
      </c>
      <c r="W3">
        <v>1.4124093299954967</v>
      </c>
      <c r="X3">
        <v>2606.1322966666671</v>
      </c>
      <c r="Y3" s="5"/>
    </row>
    <row r="4" spans="2:26" x14ac:dyDescent="0.25">
      <c r="B4" s="1">
        <v>3</v>
      </c>
      <c r="C4">
        <v>4275.3864699999995</v>
      </c>
      <c r="D4" s="5">
        <v>4314.5620699999999</v>
      </c>
      <c r="E4" s="5">
        <f t="shared" si="3"/>
        <v>39.175600000000486</v>
      </c>
      <c r="F4">
        <f t="shared" si="4"/>
        <v>4294.9742699999997</v>
      </c>
      <c r="G4">
        <f t="shared" si="0"/>
        <v>11.496682102190729</v>
      </c>
      <c r="H4">
        <f t="shared" si="1"/>
        <v>49.306885897809295</v>
      </c>
      <c r="I4">
        <f t="shared" si="2"/>
        <v>30.40178400000001</v>
      </c>
      <c r="J4">
        <f t="shared" si="5"/>
        <v>0.90798554672318088</v>
      </c>
      <c r="K4">
        <f t="shared" si="6"/>
        <v>0.91630546793587275</v>
      </c>
      <c r="L4">
        <f t="shared" si="7"/>
        <v>1.3925326286467854</v>
      </c>
      <c r="M4">
        <f t="shared" si="8"/>
        <v>0.38037514196609434</v>
      </c>
      <c r="N4">
        <f t="shared" si="9"/>
        <v>2.4046901153274765</v>
      </c>
      <c r="O4">
        <f t="shared" si="10"/>
        <v>1.0091630546793586</v>
      </c>
      <c r="R4" s="30">
        <f>AVERAGE(K17:K23)</f>
        <v>1.4284108853088202</v>
      </c>
      <c r="S4" s="30">
        <f>AVERAGE(C17:C23)</f>
        <v>1782.2379114285711</v>
      </c>
      <c r="U4" s="2">
        <v>0.89422943104315189</v>
      </c>
      <c r="V4" s="2">
        <v>4018.6807442857144</v>
      </c>
      <c r="W4">
        <v>1.9364920926420777</v>
      </c>
      <c r="X4">
        <v>1326.1503455555555</v>
      </c>
      <c r="Y4" s="5"/>
    </row>
    <row r="5" spans="2:26" x14ac:dyDescent="0.25">
      <c r="B5" s="1">
        <v>4</v>
      </c>
      <c r="C5">
        <v>4276.1453799999999</v>
      </c>
      <c r="D5">
        <v>4322.9011700000001</v>
      </c>
      <c r="E5" s="5">
        <f t="shared" si="3"/>
        <v>46.755790000000161</v>
      </c>
      <c r="F5">
        <f t="shared" si="4"/>
        <v>4299.5232749999996</v>
      </c>
      <c r="G5">
        <f t="shared" si="0"/>
        <v>11.496682102190729</v>
      </c>
      <c r="H5">
        <f t="shared" si="1"/>
        <v>49.306885897809295</v>
      </c>
      <c r="I5">
        <f t="shared" si="2"/>
        <v>30.40178400000001</v>
      </c>
      <c r="J5">
        <f t="shared" si="5"/>
        <v>1.0815835977115378</v>
      </c>
      <c r="K5">
        <f t="shared" si="6"/>
        <v>1.0934097380945491</v>
      </c>
      <c r="L5">
        <f t="shared" si="7"/>
        <v>1.3925326286467854</v>
      </c>
      <c r="M5">
        <f t="shared" si="8"/>
        <v>0.38037514196609434</v>
      </c>
      <c r="N5">
        <f t="shared" si="9"/>
        <v>2.4046901153274765</v>
      </c>
      <c r="O5">
        <f t="shared" si="10"/>
        <v>1.0109340973809455</v>
      </c>
      <c r="R5" s="31">
        <f>AVERAGE(K24:K30)</f>
        <v>0.89422943104315189</v>
      </c>
      <c r="S5" s="31">
        <f>AVERAGE(C24:C30)</f>
        <v>4018.6807442857144</v>
      </c>
      <c r="U5" s="2">
        <v>0.86084037040419892</v>
      </c>
      <c r="V5" s="2">
        <v>3002.9602662500001</v>
      </c>
      <c r="W5">
        <v>1.6916817677857794</v>
      </c>
      <c r="X5">
        <v>1529.15941</v>
      </c>
      <c r="Y5" s="5"/>
    </row>
    <row r="6" spans="2:26" x14ac:dyDescent="0.25">
      <c r="B6" s="1">
        <v>5</v>
      </c>
      <c r="C6">
        <v>4276.8858899999996</v>
      </c>
      <c r="D6">
        <v>4325.9390999999996</v>
      </c>
      <c r="E6" s="5">
        <f t="shared" si="3"/>
        <v>49.053210000000036</v>
      </c>
      <c r="F6">
        <f t="shared" si="4"/>
        <v>4301.4124949999996</v>
      </c>
      <c r="G6">
        <f t="shared" si="0"/>
        <v>11.496682102190729</v>
      </c>
      <c r="H6">
        <f t="shared" si="1"/>
        <v>49.306885897809295</v>
      </c>
      <c r="I6">
        <f t="shared" si="2"/>
        <v>30.40178400000001</v>
      </c>
      <c r="J6">
        <f t="shared" si="5"/>
        <v>1.1339320518867231</v>
      </c>
      <c r="K6">
        <f t="shared" si="6"/>
        <v>1.1469375443168544</v>
      </c>
      <c r="L6">
        <f t="shared" si="7"/>
        <v>1.3925326286467854</v>
      </c>
      <c r="M6">
        <f t="shared" si="8"/>
        <v>0.38037514196609434</v>
      </c>
      <c r="N6">
        <f t="shared" si="9"/>
        <v>2.4046901153274765</v>
      </c>
      <c r="O6">
        <f t="shared" si="10"/>
        <v>1.0114693754431685</v>
      </c>
      <c r="R6" s="31">
        <f>AVERAGE(K31:K38)</f>
        <v>0.86084037040419892</v>
      </c>
      <c r="S6" s="31">
        <f>AVERAGE(C31:C38)</f>
        <v>3002.9602662500001</v>
      </c>
      <c r="U6" s="2">
        <v>1.3165143238418584</v>
      </c>
      <c r="V6" s="2">
        <v>2930.1994211111114</v>
      </c>
      <c r="W6">
        <v>2.072307573797104</v>
      </c>
      <c r="X6">
        <v>1198.83501125</v>
      </c>
      <c r="Y6" s="5"/>
    </row>
    <row r="7" spans="2:26" x14ac:dyDescent="0.25">
      <c r="B7" s="1">
        <v>6</v>
      </c>
      <c r="C7">
        <v>4278.5234400000008</v>
      </c>
      <c r="D7">
        <v>4316.7819800000007</v>
      </c>
      <c r="E7" s="5">
        <f t="shared" si="3"/>
        <v>38.258539999999812</v>
      </c>
      <c r="F7">
        <f t="shared" si="4"/>
        <v>4297.6527100000003</v>
      </c>
      <c r="G7">
        <f t="shared" si="0"/>
        <v>11.496682102190729</v>
      </c>
      <c r="H7">
        <f t="shared" si="1"/>
        <v>49.306885897809295</v>
      </c>
      <c r="I7">
        <f t="shared" si="2"/>
        <v>30.40178400000001</v>
      </c>
      <c r="J7">
        <f t="shared" si="5"/>
        <v>0.88627454843109321</v>
      </c>
      <c r="K7">
        <f t="shared" si="6"/>
        <v>0.89419961200445841</v>
      </c>
      <c r="L7">
        <f t="shared" si="7"/>
        <v>1.3925326286467854</v>
      </c>
      <c r="M7">
        <f t="shared" si="8"/>
        <v>0.38037514196609434</v>
      </c>
      <c r="N7">
        <f t="shared" si="9"/>
        <v>2.4046901153274765</v>
      </c>
      <c r="O7">
        <f t="shared" si="10"/>
        <v>1.0089419961200445</v>
      </c>
      <c r="R7" s="31">
        <f>AVERAGE(K39:K47)</f>
        <v>1.3165143238418584</v>
      </c>
      <c r="S7" s="31">
        <f>AVERAGE(C39:C47)</f>
        <v>2930.1994211111114</v>
      </c>
      <c r="U7" s="2"/>
      <c r="V7" s="2"/>
      <c r="Y7" s="5"/>
    </row>
    <row r="8" spans="2:26" x14ac:dyDescent="0.25">
      <c r="B8" s="1">
        <v>7</v>
      </c>
      <c r="C8">
        <v>4280.5147400000005</v>
      </c>
      <c r="D8">
        <v>4314.5110700000005</v>
      </c>
      <c r="E8" s="5">
        <f t="shared" si="3"/>
        <v>33.996329999999944</v>
      </c>
      <c r="F8">
        <f t="shared" si="4"/>
        <v>4297.5129050000005</v>
      </c>
      <c r="G8">
        <f t="shared" si="0"/>
        <v>11.496682102190729</v>
      </c>
      <c r="H8">
        <f t="shared" si="1"/>
        <v>49.306885897809295</v>
      </c>
      <c r="I8">
        <f t="shared" si="2"/>
        <v>30.40178400000001</v>
      </c>
      <c r="J8">
        <f t="shared" si="5"/>
        <v>0.78795324541837231</v>
      </c>
      <c r="K8">
        <f t="shared" si="6"/>
        <v>0.794211258807625</v>
      </c>
      <c r="L8">
        <f t="shared" si="7"/>
        <v>1.3925326286467854</v>
      </c>
      <c r="M8">
        <f t="shared" si="8"/>
        <v>0.38037514196609434</v>
      </c>
      <c r="N8">
        <f t="shared" si="9"/>
        <v>2.4046901153274765</v>
      </c>
      <c r="O8">
        <f t="shared" si="10"/>
        <v>1.0079421125880763</v>
      </c>
      <c r="R8" s="30">
        <f>AVERAGE(K49:K56)</f>
        <v>1.4278943806182696</v>
      </c>
      <c r="S8" s="30">
        <f>AVERAGE(C49:C56)</f>
        <v>2606.3755824999998</v>
      </c>
      <c r="U8" s="2"/>
      <c r="V8" s="2"/>
      <c r="Y8" s="5"/>
    </row>
    <row r="9" spans="2:26" x14ac:dyDescent="0.25">
      <c r="B9" s="1">
        <v>8</v>
      </c>
      <c r="C9">
        <v>4280.0770700000003</v>
      </c>
      <c r="D9">
        <v>4319.0221300000003</v>
      </c>
      <c r="E9" s="5">
        <f t="shared" si="3"/>
        <v>38.945060000000012</v>
      </c>
      <c r="F9">
        <f t="shared" si="4"/>
        <v>4299.5496000000003</v>
      </c>
      <c r="G9">
        <f t="shared" si="0"/>
        <v>11.496682102190729</v>
      </c>
      <c r="H9">
        <f t="shared" si="1"/>
        <v>49.306885897809295</v>
      </c>
      <c r="I9">
        <f t="shared" si="2"/>
        <v>30.40178400000001</v>
      </c>
      <c r="J9">
        <f t="shared" si="5"/>
        <v>0.90171012853782273</v>
      </c>
      <c r="K9">
        <f t="shared" si="6"/>
        <v>0.90991492356468273</v>
      </c>
      <c r="L9">
        <f t="shared" si="7"/>
        <v>1.3925326286467854</v>
      </c>
      <c r="M9">
        <f t="shared" si="8"/>
        <v>0.38037514196609434</v>
      </c>
      <c r="N9">
        <f t="shared" si="9"/>
        <v>2.4046901153274765</v>
      </c>
      <c r="O9">
        <f t="shared" si="10"/>
        <v>1.0090991492356469</v>
      </c>
      <c r="R9" s="30">
        <f>AVERAGE(K57:K65)</f>
        <v>1.9364920926420777</v>
      </c>
      <c r="S9" s="30">
        <f>AVERAGE(C57:C65)</f>
        <v>1326.1503455555555</v>
      </c>
      <c r="U9" s="2"/>
      <c r="V9" s="2"/>
      <c r="Y9" s="5"/>
    </row>
    <row r="10" spans="2:26" x14ac:dyDescent="0.25">
      <c r="B10" s="1">
        <v>9</v>
      </c>
      <c r="C10">
        <v>4276.7086300000001</v>
      </c>
      <c r="D10">
        <v>4304.1323700000003</v>
      </c>
      <c r="E10" s="5">
        <f t="shared" si="3"/>
        <v>27.42374000000018</v>
      </c>
      <c r="F10">
        <f t="shared" si="4"/>
        <v>4290.4205000000002</v>
      </c>
      <c r="G10">
        <f t="shared" si="0"/>
        <v>11.496682102190729</v>
      </c>
      <c r="H10">
        <f t="shared" si="1"/>
        <v>49.306885897809295</v>
      </c>
      <c r="I10">
        <f t="shared" si="2"/>
        <v>30.40178400000001</v>
      </c>
      <c r="J10">
        <f t="shared" si="5"/>
        <v>0.63714908470624421</v>
      </c>
      <c r="K10">
        <f t="shared" si="6"/>
        <v>0.64123470576484365</v>
      </c>
      <c r="L10">
        <f t="shared" si="7"/>
        <v>1.3925326286467854</v>
      </c>
      <c r="M10">
        <f t="shared" si="8"/>
        <v>0.38037514196609434</v>
      </c>
      <c r="N10">
        <f t="shared" si="9"/>
        <v>2.4046901153274765</v>
      </c>
      <c r="O10">
        <f t="shared" si="10"/>
        <v>1.0064123470576485</v>
      </c>
      <c r="R10" s="30">
        <f>AVERAGE(K66:K73)</f>
        <v>1.6916817677857794</v>
      </c>
      <c r="S10" s="30">
        <f>AVERAGE(C66:C73)</f>
        <v>1529.15941</v>
      </c>
      <c r="U10" s="2"/>
      <c r="V10" s="2"/>
      <c r="Y10" s="5"/>
    </row>
    <row r="11" spans="2:26" x14ac:dyDescent="0.25">
      <c r="B11" s="1">
        <v>11</v>
      </c>
      <c r="C11" s="9">
        <v>2323.60527</v>
      </c>
      <c r="D11" s="9">
        <v>2354.1740500000001</v>
      </c>
      <c r="E11" s="14">
        <f t="shared" si="3"/>
        <v>30.568780000000061</v>
      </c>
      <c r="F11" s="9">
        <f t="shared" si="4"/>
        <v>2338.8896599999998</v>
      </c>
      <c r="G11" s="9">
        <f t="shared" si="0"/>
        <v>11.496682102190729</v>
      </c>
      <c r="H11" s="9">
        <f t="shared" si="1"/>
        <v>49.306885897809295</v>
      </c>
      <c r="I11" s="9">
        <f t="shared" si="2"/>
        <v>30.40178400000001</v>
      </c>
      <c r="J11" s="9">
        <f t="shared" si="5"/>
        <v>1.2984927771164607</v>
      </c>
      <c r="K11" s="9">
        <f t="shared" si="6"/>
        <v>1.315575429040065</v>
      </c>
      <c r="L11" s="9">
        <f t="shared" si="7"/>
        <v>1.3925326286467854</v>
      </c>
      <c r="M11" s="9">
        <f t="shared" si="8"/>
        <v>0.38037514196609434</v>
      </c>
      <c r="N11" s="9">
        <f t="shared" si="9"/>
        <v>2.4046901153274765</v>
      </c>
      <c r="O11" s="9">
        <f t="shared" si="10"/>
        <v>1.0131557542904006</v>
      </c>
      <c r="R11" s="30">
        <f>AVERAGE(K74:K81)</f>
        <v>2.072307573797104</v>
      </c>
      <c r="S11" s="30">
        <f>AVERAGE(C74:C81)</f>
        <v>869.12801375000004</v>
      </c>
      <c r="U11" s="2"/>
      <c r="V11" s="2"/>
      <c r="Y11" s="5"/>
    </row>
    <row r="12" spans="2:26" x14ac:dyDescent="0.25">
      <c r="B12" s="1">
        <v>12</v>
      </c>
      <c r="C12" s="10">
        <v>2331.09665</v>
      </c>
      <c r="D12" s="10">
        <v>2350.2130000000002</v>
      </c>
      <c r="E12" s="2">
        <f t="shared" si="3"/>
        <v>19.116350000000239</v>
      </c>
      <c r="F12" s="10">
        <f t="shared" si="4"/>
        <v>2340.6548250000001</v>
      </c>
      <c r="G12" s="10">
        <f t="shared" si="0"/>
        <v>11.496682102190729</v>
      </c>
      <c r="H12" s="10">
        <f t="shared" si="1"/>
        <v>49.306885897809295</v>
      </c>
      <c r="I12" s="10">
        <f t="shared" si="2"/>
        <v>30.40178400000001</v>
      </c>
      <c r="J12" s="10">
        <f t="shared" si="5"/>
        <v>0.81338797802583163</v>
      </c>
      <c r="K12" s="10">
        <f t="shared" si="6"/>
        <v>0.82005823310673276</v>
      </c>
      <c r="L12" s="10">
        <f t="shared" si="7"/>
        <v>1.3925326286467854</v>
      </c>
      <c r="M12" s="10">
        <f t="shared" si="8"/>
        <v>0.38037514196609434</v>
      </c>
      <c r="N12" s="10">
        <f t="shared" si="9"/>
        <v>2.4046901153274765</v>
      </c>
      <c r="O12" s="10">
        <f t="shared" si="10"/>
        <v>1.0082005823310674</v>
      </c>
      <c r="R12" s="33">
        <f>STDEV(K2:K10)</f>
        <v>0.15193106623087566</v>
      </c>
      <c r="S12" s="33"/>
      <c r="U12" s="2">
        <v>0.15193106623087566</v>
      </c>
      <c r="V12" s="2"/>
      <c r="W12">
        <v>0.44910549182894133</v>
      </c>
      <c r="Y12" s="5"/>
    </row>
    <row r="13" spans="2:26" x14ac:dyDescent="0.25">
      <c r="B13" s="1">
        <v>13</v>
      </c>
      <c r="C13" s="10">
        <v>2335.0181600000001</v>
      </c>
      <c r="D13" s="10">
        <v>2372.71189</v>
      </c>
      <c r="E13" s="2">
        <f t="shared" si="3"/>
        <v>37.69372999999996</v>
      </c>
      <c r="F13" s="10">
        <f t="shared" si="4"/>
        <v>2353.8650250000001</v>
      </c>
      <c r="G13" s="10">
        <f t="shared" si="0"/>
        <v>11.496682102190729</v>
      </c>
      <c r="H13" s="10">
        <f t="shared" si="1"/>
        <v>49.306885897809295</v>
      </c>
      <c r="I13" s="10">
        <f t="shared" si="2"/>
        <v>30.40178400000001</v>
      </c>
      <c r="J13" s="10">
        <f t="shared" si="5"/>
        <v>1.5886349353608185</v>
      </c>
      <c r="K13" s="10">
        <f t="shared" si="6"/>
        <v>1.6142799506107464</v>
      </c>
      <c r="L13" s="10">
        <f t="shared" si="7"/>
        <v>1.3925326286467854</v>
      </c>
      <c r="M13" s="10">
        <f t="shared" si="8"/>
        <v>0.38037514196609434</v>
      </c>
      <c r="N13" s="10">
        <f t="shared" si="9"/>
        <v>2.4046901153274765</v>
      </c>
      <c r="O13" s="10">
        <f t="shared" si="10"/>
        <v>1.0161427995061074</v>
      </c>
      <c r="R13" s="34">
        <f>STDEV(K11:K16)</f>
        <v>0.43259060576291658</v>
      </c>
      <c r="S13" s="34"/>
      <c r="U13" s="2">
        <v>0.43259060576291658</v>
      </c>
      <c r="V13" s="2"/>
      <c r="W13">
        <v>0.26240329572303189</v>
      </c>
      <c r="Y13" s="5"/>
    </row>
    <row r="14" spans="2:26" x14ac:dyDescent="0.25">
      <c r="B14" s="1">
        <v>14</v>
      </c>
      <c r="C14" s="10">
        <v>2331.2368500000002</v>
      </c>
      <c r="D14" s="10">
        <v>2367.7148300000003</v>
      </c>
      <c r="E14" s="2">
        <f t="shared" si="3"/>
        <v>36.477980000000116</v>
      </c>
      <c r="F14" s="10">
        <f t="shared" si="4"/>
        <v>2349.4758400000001</v>
      </c>
      <c r="G14" s="10">
        <f t="shared" si="0"/>
        <v>11.496682102190729</v>
      </c>
      <c r="H14" s="10">
        <f t="shared" si="1"/>
        <v>49.306885897809295</v>
      </c>
      <c r="I14" s="10">
        <f t="shared" si="2"/>
        <v>30.40178400000001</v>
      </c>
      <c r="J14" s="10">
        <f t="shared" si="5"/>
        <v>1.5406407704934681</v>
      </c>
      <c r="K14" s="10">
        <f t="shared" si="6"/>
        <v>1.5647479148247039</v>
      </c>
      <c r="L14" s="10">
        <f t="shared" si="7"/>
        <v>1.3925326286467854</v>
      </c>
      <c r="M14" s="10">
        <f t="shared" si="8"/>
        <v>0.38037514196609434</v>
      </c>
      <c r="N14" s="10">
        <f t="shared" si="9"/>
        <v>2.4046901153274765</v>
      </c>
      <c r="O14" s="10">
        <f t="shared" si="10"/>
        <v>1.015647479148247</v>
      </c>
      <c r="R14" s="32">
        <f>STDEV(K17:K23)</f>
        <v>0.44910549182894133</v>
      </c>
      <c r="S14" s="32"/>
      <c r="U14" s="2">
        <v>0.29217822803362653</v>
      </c>
      <c r="V14" s="2"/>
      <c r="W14">
        <v>0.22527266890002845</v>
      </c>
      <c r="Y14" s="5"/>
    </row>
    <row r="15" spans="2:26" x14ac:dyDescent="0.25">
      <c r="B15" s="1">
        <v>15</v>
      </c>
      <c r="C15" s="10">
        <v>2335.9186</v>
      </c>
      <c r="D15" s="10">
        <v>2355.3319900000001</v>
      </c>
      <c r="E15" s="2">
        <f t="shared" si="3"/>
        <v>19.413390000000163</v>
      </c>
      <c r="F15" s="10">
        <f t="shared" si="4"/>
        <v>2345.6252949999998</v>
      </c>
      <c r="G15" s="10">
        <f t="shared" si="0"/>
        <v>11.496682102190729</v>
      </c>
      <c r="H15" s="10">
        <f t="shared" si="1"/>
        <v>49.306885897809295</v>
      </c>
      <c r="I15" s="10">
        <f t="shared" si="2"/>
        <v>30.40178400000001</v>
      </c>
      <c r="J15" s="10">
        <f t="shared" si="5"/>
        <v>0.82423157679780679</v>
      </c>
      <c r="K15" s="10">
        <f t="shared" si="6"/>
        <v>0.83108161388843604</v>
      </c>
      <c r="L15" s="10">
        <f t="shared" si="7"/>
        <v>1.3925326286467854</v>
      </c>
      <c r="M15" s="10">
        <f t="shared" si="8"/>
        <v>0.38037514196609434</v>
      </c>
      <c r="N15" s="10">
        <f t="shared" si="9"/>
        <v>2.4046901153274765</v>
      </c>
      <c r="O15" s="10">
        <f t="shared" si="10"/>
        <v>1.0083108161388843</v>
      </c>
      <c r="R15" s="34">
        <f>STDEV(K24:K30)</f>
        <v>0.29217822803362653</v>
      </c>
      <c r="S15" s="34"/>
      <c r="U15" s="2">
        <v>0.22364189376613944</v>
      </c>
      <c r="V15" s="2"/>
      <c r="W15">
        <v>0.24223948908355517</v>
      </c>
      <c r="Y15" s="5"/>
    </row>
    <row r="16" spans="2:26" x14ac:dyDescent="0.25">
      <c r="B16" s="1">
        <v>16</v>
      </c>
      <c r="C16" s="20">
        <v>2333.7820200000001</v>
      </c>
      <c r="D16" s="20">
        <v>2377.4061700000002</v>
      </c>
      <c r="E16" s="35">
        <f t="shared" si="3"/>
        <v>43.6241500000001</v>
      </c>
      <c r="F16" s="20">
        <f t="shared" si="4"/>
        <v>2355.5940950000004</v>
      </c>
      <c r="G16" s="20">
        <f t="shared" si="0"/>
        <v>11.496682102190729</v>
      </c>
      <c r="H16" s="20">
        <f t="shared" si="1"/>
        <v>49.306885897809295</v>
      </c>
      <c r="I16" s="20">
        <f t="shared" si="2"/>
        <v>30.40178400000001</v>
      </c>
      <c r="J16" s="20">
        <f t="shared" si="5"/>
        <v>1.8349472862687195</v>
      </c>
      <c r="K16" s="20">
        <f t="shared" si="6"/>
        <v>1.8692469830580021</v>
      </c>
      <c r="L16" s="20">
        <f t="shared" si="7"/>
        <v>1.3925326286467854</v>
      </c>
      <c r="M16" s="20">
        <f t="shared" si="8"/>
        <v>0.38037514196609434</v>
      </c>
      <c r="N16" s="20">
        <f t="shared" si="9"/>
        <v>2.4046901153274765</v>
      </c>
      <c r="O16" s="20">
        <f t="shared" si="10"/>
        <v>1.0186924698305799</v>
      </c>
      <c r="R16" s="34">
        <f>STDEV(K31:K38)</f>
        <v>0.22364189376613944</v>
      </c>
      <c r="S16" s="34"/>
      <c r="U16" s="2">
        <v>0.27225604690535932</v>
      </c>
      <c r="V16" s="2"/>
      <c r="W16">
        <v>0.61089742905898803</v>
      </c>
      <c r="Y16" s="5"/>
    </row>
    <row r="17" spans="2:25" x14ac:dyDescent="0.25">
      <c r="B17" s="1">
        <v>17</v>
      </c>
      <c r="C17">
        <v>1781.7425500000002</v>
      </c>
      <c r="D17">
        <v>1802.64121</v>
      </c>
      <c r="E17" s="5">
        <f t="shared" si="3"/>
        <v>20.898659999999836</v>
      </c>
      <c r="F17">
        <f t="shared" si="4"/>
        <v>1792.1918800000001</v>
      </c>
      <c r="G17">
        <f t="shared" si="0"/>
        <v>11.496682102190729</v>
      </c>
      <c r="H17">
        <f t="shared" si="1"/>
        <v>49.306885897809295</v>
      </c>
      <c r="I17">
        <f t="shared" si="2"/>
        <v>30.40178400000001</v>
      </c>
      <c r="J17">
        <f t="shared" si="5"/>
        <v>1.1593355285603304</v>
      </c>
      <c r="K17">
        <f t="shared" si="6"/>
        <v>1.1729337664411636</v>
      </c>
      <c r="L17">
        <f t="shared" si="7"/>
        <v>1.3925326286467854</v>
      </c>
      <c r="M17">
        <f t="shared" si="8"/>
        <v>0.38037514196609434</v>
      </c>
      <c r="N17">
        <f t="shared" si="9"/>
        <v>2.4046901153274765</v>
      </c>
      <c r="O17">
        <f t="shared" si="10"/>
        <v>1.0117293376644116</v>
      </c>
      <c r="R17" s="34">
        <f>STDEV(K39:K47)</f>
        <v>0.27225604690535932</v>
      </c>
      <c r="S17" s="34"/>
      <c r="Y17" s="5"/>
    </row>
    <row r="18" spans="2:25" x14ac:dyDescent="0.25">
      <c r="B18" s="1">
        <v>18</v>
      </c>
      <c r="C18">
        <v>1781.3055300000001</v>
      </c>
      <c r="D18">
        <v>1824.3735800000002</v>
      </c>
      <c r="E18" s="5">
        <f t="shared" si="3"/>
        <v>43.068050000000085</v>
      </c>
      <c r="F18">
        <f t="shared" si="4"/>
        <v>1802.839555</v>
      </c>
      <c r="G18">
        <f t="shared" si="0"/>
        <v>11.496682102190729</v>
      </c>
      <c r="H18">
        <f t="shared" si="1"/>
        <v>49.306885897809295</v>
      </c>
      <c r="I18">
        <f t="shared" si="2"/>
        <v>30.40178400000001</v>
      </c>
      <c r="J18">
        <f t="shared" si="5"/>
        <v>2.3607034475910402</v>
      </c>
      <c r="K18">
        <f t="shared" si="6"/>
        <v>2.4177800649392291</v>
      </c>
      <c r="L18">
        <f t="shared" si="7"/>
        <v>1.3925326286467854</v>
      </c>
      <c r="M18">
        <f t="shared" si="8"/>
        <v>0.38037514196609434</v>
      </c>
      <c r="N18">
        <f t="shared" si="9"/>
        <v>2.4046901153274765</v>
      </c>
      <c r="O18">
        <f t="shared" si="10"/>
        <v>1.0241778006493922</v>
      </c>
      <c r="R18" s="32">
        <f>STDEV(K39:K47)</f>
        <v>0.27225604690535932</v>
      </c>
      <c r="S18" s="32"/>
      <c r="T18" s="2"/>
      <c r="U18" s="2"/>
      <c r="Y18" s="5"/>
    </row>
    <row r="19" spans="2:25" x14ac:dyDescent="0.25">
      <c r="B19" s="1">
        <v>20</v>
      </c>
      <c r="C19">
        <v>1782.97919</v>
      </c>
      <c r="D19">
        <v>1808.04801</v>
      </c>
      <c r="E19" s="5">
        <f t="shared" si="3"/>
        <v>25.06881999999996</v>
      </c>
      <c r="F19">
        <f t="shared" si="4"/>
        <v>1795.5136</v>
      </c>
      <c r="G19">
        <f t="shared" si="0"/>
        <v>11.496682102190729</v>
      </c>
      <c r="H19">
        <f t="shared" si="1"/>
        <v>49.306885897809295</v>
      </c>
      <c r="I19">
        <f t="shared" si="2"/>
        <v>30.40178400000001</v>
      </c>
      <c r="J19">
        <f t="shared" si="5"/>
        <v>1.3865129610136824</v>
      </c>
      <c r="K19">
        <f t="shared" si="6"/>
        <v>1.4060074363515123</v>
      </c>
      <c r="L19">
        <f t="shared" si="7"/>
        <v>1.3925326286467854</v>
      </c>
      <c r="M19">
        <f t="shared" si="8"/>
        <v>0.38037514196609434</v>
      </c>
      <c r="N19">
        <f t="shared" si="9"/>
        <v>2.4046901153274765</v>
      </c>
      <c r="O19">
        <f t="shared" si="10"/>
        <v>1.0140600743635151</v>
      </c>
      <c r="R19" s="32">
        <f>STDEV(K48:K56)</f>
        <v>0.26240329572303189</v>
      </c>
      <c r="S19" s="32"/>
      <c r="T19" s="2"/>
      <c r="U19" s="2"/>
      <c r="Y19" s="5"/>
    </row>
    <row r="20" spans="2:25" x14ac:dyDescent="0.25">
      <c r="B20" s="1">
        <v>21</v>
      </c>
      <c r="C20">
        <v>1781.5083200000001</v>
      </c>
      <c r="D20">
        <v>1805.74748</v>
      </c>
      <c r="E20" s="5">
        <f t="shared" si="3"/>
        <v>24.239159999999856</v>
      </c>
      <c r="F20">
        <f t="shared" si="4"/>
        <v>1793.6279</v>
      </c>
      <c r="G20">
        <f t="shared" si="0"/>
        <v>11.496682102190729</v>
      </c>
      <c r="H20">
        <f t="shared" si="1"/>
        <v>49.306885897809295</v>
      </c>
      <c r="I20">
        <f t="shared" si="2"/>
        <v>30.40178400000001</v>
      </c>
      <c r="J20">
        <f t="shared" si="5"/>
        <v>1.3423338682992294</v>
      </c>
      <c r="K20">
        <f t="shared" si="6"/>
        <v>1.3605976311129355</v>
      </c>
      <c r="L20">
        <f t="shared" si="7"/>
        <v>1.3925326286467854</v>
      </c>
      <c r="M20">
        <f t="shared" si="8"/>
        <v>0.38037514196609434</v>
      </c>
      <c r="N20">
        <f t="shared" si="9"/>
        <v>2.4046901153274765</v>
      </c>
      <c r="O20">
        <f t="shared" si="10"/>
        <v>1.0136059763111294</v>
      </c>
      <c r="R20" s="32">
        <f>STDEV(K66:K73)</f>
        <v>0.24223948908355517</v>
      </c>
      <c r="S20" s="32"/>
      <c r="T20" s="2"/>
      <c r="U20" s="2"/>
      <c r="Y20" s="5"/>
    </row>
    <row r="21" spans="2:25" x14ac:dyDescent="0.25">
      <c r="B21" s="1">
        <v>22</v>
      </c>
      <c r="C21">
        <v>1781.31754</v>
      </c>
      <c r="D21">
        <v>1801.10456</v>
      </c>
      <c r="E21" s="5">
        <f t="shared" si="3"/>
        <v>19.787019999999984</v>
      </c>
      <c r="F21">
        <f t="shared" si="4"/>
        <v>1791.2110499999999</v>
      </c>
      <c r="G21">
        <f t="shared" si="0"/>
        <v>11.496682102190729</v>
      </c>
      <c r="H21">
        <f t="shared" si="1"/>
        <v>49.306885897809295</v>
      </c>
      <c r="I21">
        <f t="shared" si="2"/>
        <v>30.40178400000001</v>
      </c>
      <c r="J21">
        <f t="shared" si="5"/>
        <v>1.0986047361958811</v>
      </c>
      <c r="K21">
        <f t="shared" si="6"/>
        <v>1.1108081268879204</v>
      </c>
      <c r="L21">
        <f t="shared" si="7"/>
        <v>1.3925326286467854</v>
      </c>
      <c r="M21">
        <f t="shared" si="8"/>
        <v>0.38037514196609434</v>
      </c>
      <c r="N21">
        <f t="shared" si="9"/>
        <v>2.4046901153274765</v>
      </c>
      <c r="O21">
        <f t="shared" si="10"/>
        <v>1.0111080812688793</v>
      </c>
      <c r="R21" s="32">
        <f>STDEV(K74:K81)</f>
        <v>0.61089742905898803</v>
      </c>
      <c r="S21" s="32"/>
      <c r="T21" s="2"/>
      <c r="U21" s="2"/>
      <c r="Y21" s="5"/>
    </row>
    <row r="22" spans="2:25" x14ac:dyDescent="0.25">
      <c r="B22" s="1">
        <v>23</v>
      </c>
      <c r="C22">
        <v>1783.2920000000001</v>
      </c>
      <c r="D22">
        <v>1804.8083000000001</v>
      </c>
      <c r="E22" s="5">
        <f t="shared" si="3"/>
        <v>21.516300000000001</v>
      </c>
      <c r="F22">
        <f t="shared" si="4"/>
        <v>1794.05015</v>
      </c>
      <c r="G22">
        <f t="shared" si="0"/>
        <v>11.496682102190729</v>
      </c>
      <c r="H22">
        <f t="shared" si="1"/>
        <v>49.306885897809295</v>
      </c>
      <c r="I22">
        <f t="shared" si="2"/>
        <v>30.40178400000001</v>
      </c>
      <c r="J22">
        <f t="shared" si="5"/>
        <v>1.1921653950727065</v>
      </c>
      <c r="K22">
        <f t="shared" si="6"/>
        <v>1.2065494602117881</v>
      </c>
      <c r="L22">
        <f t="shared" si="7"/>
        <v>1.3925326286467854</v>
      </c>
      <c r="M22">
        <f t="shared" si="8"/>
        <v>0.38037514196609434</v>
      </c>
      <c r="N22">
        <f t="shared" si="9"/>
        <v>2.4046901153274765</v>
      </c>
      <c r="O22">
        <f t="shared" si="10"/>
        <v>1.0120654946021179</v>
      </c>
      <c r="T22" s="2"/>
      <c r="U22" s="2"/>
      <c r="Y22" s="5"/>
    </row>
    <row r="23" spans="2:25" x14ac:dyDescent="0.25">
      <c r="B23" s="1">
        <v>24</v>
      </c>
      <c r="C23">
        <v>1783.52025</v>
      </c>
      <c r="D23">
        <v>1807.1376200000002</v>
      </c>
      <c r="E23" s="5">
        <f t="shared" si="3"/>
        <v>23.617370000000165</v>
      </c>
      <c r="F23">
        <f t="shared" si="4"/>
        <v>1795.328935</v>
      </c>
      <c r="G23">
        <f t="shared" si="0"/>
        <v>11.496682102190729</v>
      </c>
      <c r="H23">
        <f t="shared" si="1"/>
        <v>49.306885897809295</v>
      </c>
      <c r="I23">
        <f t="shared" si="2"/>
        <v>30.40178400000001</v>
      </c>
      <c r="J23">
        <f t="shared" si="5"/>
        <v>1.3068938269350046</v>
      </c>
      <c r="K23">
        <f t="shared" si="6"/>
        <v>1.3241997112171933</v>
      </c>
      <c r="L23">
        <f t="shared" si="7"/>
        <v>1.3925326286467854</v>
      </c>
      <c r="M23">
        <f t="shared" si="8"/>
        <v>0.38037514196609434</v>
      </c>
      <c r="N23">
        <f t="shared" si="9"/>
        <v>2.4046901153274765</v>
      </c>
      <c r="O23">
        <f t="shared" si="10"/>
        <v>1.013241997112172</v>
      </c>
      <c r="Y23" s="5"/>
    </row>
    <row r="24" spans="2:25" x14ac:dyDescent="0.25">
      <c r="B24" s="1">
        <v>25</v>
      </c>
      <c r="C24" s="9">
        <v>4021.1005600000003</v>
      </c>
      <c r="D24" s="9">
        <v>4060.6139700000003</v>
      </c>
      <c r="E24" s="14">
        <f t="shared" si="3"/>
        <v>39.513410000000022</v>
      </c>
      <c r="F24" s="9">
        <f t="shared" si="4"/>
        <v>4040.8572650000006</v>
      </c>
      <c r="G24" s="9">
        <f t="shared" si="0"/>
        <v>11.496682102190729</v>
      </c>
      <c r="H24" s="9">
        <f t="shared" si="1"/>
        <v>49.306885897809295</v>
      </c>
      <c r="I24" s="9">
        <f t="shared" si="2"/>
        <v>30.40178400000001</v>
      </c>
      <c r="J24" s="9">
        <f t="shared" si="5"/>
        <v>0.97308954487983546</v>
      </c>
      <c r="K24" s="9">
        <f t="shared" si="6"/>
        <v>0.98265162510633697</v>
      </c>
      <c r="L24" s="9">
        <f t="shared" si="7"/>
        <v>1.3925326286467854</v>
      </c>
      <c r="M24" s="9">
        <f t="shared" si="8"/>
        <v>0.38037514196609434</v>
      </c>
      <c r="N24" s="9">
        <f t="shared" si="9"/>
        <v>2.4046901153274765</v>
      </c>
      <c r="O24" s="9">
        <f t="shared" si="10"/>
        <v>1.0098265162510633</v>
      </c>
      <c r="Y24" s="5"/>
    </row>
    <row r="25" spans="2:25" x14ac:dyDescent="0.25">
      <c r="B25" s="1">
        <v>26</v>
      </c>
      <c r="C25" s="10">
        <v>4019.3180600000001</v>
      </c>
      <c r="D25" s="10">
        <v>4075.5441299999998</v>
      </c>
      <c r="E25" s="2">
        <f t="shared" si="3"/>
        <v>56.226069999999709</v>
      </c>
      <c r="F25" s="10">
        <f t="shared" si="4"/>
        <v>4047.4310949999999</v>
      </c>
      <c r="G25" s="10">
        <f t="shared" si="0"/>
        <v>11.496682102190729</v>
      </c>
      <c r="H25" s="10">
        <f t="shared" si="1"/>
        <v>49.306885897809295</v>
      </c>
      <c r="I25" s="10">
        <f t="shared" si="2"/>
        <v>30.40178400000001</v>
      </c>
      <c r="J25" s="10">
        <f t="shared" si="5"/>
        <v>1.3795966429640822</v>
      </c>
      <c r="K25" s="10">
        <f t="shared" si="6"/>
        <v>1.3988957619342945</v>
      </c>
      <c r="L25" s="10">
        <f t="shared" si="7"/>
        <v>1.3925326286467854</v>
      </c>
      <c r="M25" s="10">
        <f t="shared" si="8"/>
        <v>0.38037514196609434</v>
      </c>
      <c r="N25" s="10">
        <f t="shared" si="9"/>
        <v>2.4046901153274765</v>
      </c>
      <c r="O25" s="10">
        <f t="shared" si="10"/>
        <v>1.013988957619343</v>
      </c>
      <c r="Y25" s="5"/>
    </row>
    <row r="26" spans="2:25" x14ac:dyDescent="0.25">
      <c r="B26" s="1">
        <v>27</v>
      </c>
      <c r="C26" s="10">
        <v>4019.3180600000001</v>
      </c>
      <c r="D26" s="10">
        <v>4063.3937300000002</v>
      </c>
      <c r="E26" s="2">
        <f t="shared" si="3"/>
        <v>44.075670000000173</v>
      </c>
      <c r="F26" s="10">
        <f t="shared" si="4"/>
        <v>4041.3558950000001</v>
      </c>
      <c r="G26" s="10">
        <f t="shared" si="0"/>
        <v>11.496682102190729</v>
      </c>
      <c r="H26" s="10">
        <f t="shared" si="1"/>
        <v>49.306885897809295</v>
      </c>
      <c r="I26" s="10">
        <f t="shared" si="2"/>
        <v>30.40178400000001</v>
      </c>
      <c r="J26" s="10">
        <f t="shared" si="5"/>
        <v>1.0847009403639596</v>
      </c>
      <c r="K26" s="10">
        <f t="shared" si="6"/>
        <v>1.0965957244995976</v>
      </c>
      <c r="L26" s="10">
        <f t="shared" si="7"/>
        <v>1.3925326286467854</v>
      </c>
      <c r="M26" s="10">
        <f t="shared" si="8"/>
        <v>0.38037514196609434</v>
      </c>
      <c r="N26" s="10">
        <f t="shared" si="9"/>
        <v>2.4046901153274765</v>
      </c>
      <c r="O26" s="10">
        <f t="shared" si="10"/>
        <v>1.010965957244996</v>
      </c>
      <c r="Y26" s="5"/>
    </row>
    <row r="27" spans="2:25" x14ac:dyDescent="0.25">
      <c r="B27" s="1">
        <v>37</v>
      </c>
      <c r="C27" s="10">
        <v>4024.0617700000003</v>
      </c>
      <c r="D27" s="10">
        <v>4052.3839200000002</v>
      </c>
      <c r="E27" s="2">
        <f t="shared" si="3"/>
        <v>28.322149999999965</v>
      </c>
      <c r="F27" s="10">
        <f t="shared" si="4"/>
        <v>4038.2228450000002</v>
      </c>
      <c r="G27" s="10">
        <f t="shared" si="0"/>
        <v>11.496682102190729</v>
      </c>
      <c r="H27" s="10">
        <f t="shared" si="1"/>
        <v>49.306885897809295</v>
      </c>
      <c r="I27" s="10">
        <f t="shared" si="2"/>
        <v>30.40178400000001</v>
      </c>
      <c r="J27" s="10">
        <f t="shared" si="5"/>
        <v>0.69890095704456268</v>
      </c>
      <c r="K27" s="10">
        <f t="shared" si="6"/>
        <v>0.703819961491296</v>
      </c>
      <c r="L27" s="10">
        <f t="shared" si="7"/>
        <v>1.3925326286467854</v>
      </c>
      <c r="M27" s="10">
        <f t="shared" si="8"/>
        <v>0.38037514196609434</v>
      </c>
      <c r="N27" s="10">
        <f t="shared" si="9"/>
        <v>2.4046901153274765</v>
      </c>
      <c r="O27" s="10">
        <f t="shared" si="10"/>
        <v>1.0070381996149129</v>
      </c>
      <c r="Y27" s="5"/>
    </row>
    <row r="28" spans="2:25" x14ac:dyDescent="0.25">
      <c r="B28" s="1">
        <v>38</v>
      </c>
      <c r="C28" s="10">
        <v>4013.5837300000003</v>
      </c>
      <c r="D28" s="10">
        <v>4041.6888800000002</v>
      </c>
      <c r="E28" s="2">
        <f t="shared" si="3"/>
        <v>28.105149999999867</v>
      </c>
      <c r="F28" s="10">
        <f t="shared" si="4"/>
        <v>4027.636305</v>
      </c>
      <c r="G28" s="10">
        <f t="shared" si="0"/>
        <v>11.496682102190729</v>
      </c>
      <c r="H28" s="10">
        <f t="shared" si="1"/>
        <v>49.306885897809295</v>
      </c>
      <c r="I28" s="10">
        <f t="shared" si="2"/>
        <v>30.40178400000001</v>
      </c>
      <c r="J28" s="10">
        <f t="shared" si="5"/>
        <v>0.69538133276601599</v>
      </c>
      <c r="K28" s="10">
        <f t="shared" si="6"/>
        <v>0.70025074573440793</v>
      </c>
      <c r="L28" s="10">
        <f t="shared" si="7"/>
        <v>1.3925326286467854</v>
      </c>
      <c r="M28" s="10">
        <f t="shared" si="8"/>
        <v>0.38037514196609434</v>
      </c>
      <c r="N28" s="10">
        <f t="shared" si="9"/>
        <v>2.4046901153274765</v>
      </c>
      <c r="O28" s="10">
        <f t="shared" si="10"/>
        <v>1.0070025074573441</v>
      </c>
      <c r="Y28" s="5"/>
    </row>
    <row r="29" spans="2:25" x14ac:dyDescent="0.25">
      <c r="B29" s="1">
        <v>39</v>
      </c>
      <c r="C29" s="10">
        <v>4017.2949900000003</v>
      </c>
      <c r="D29" s="10">
        <v>4038.5860400000001</v>
      </c>
      <c r="E29" s="2">
        <f t="shared" si="3"/>
        <v>21.291049999999814</v>
      </c>
      <c r="F29" s="10">
        <f t="shared" si="4"/>
        <v>4027.9405150000002</v>
      </c>
      <c r="G29" s="10">
        <f t="shared" si="0"/>
        <v>11.496682102190729</v>
      </c>
      <c r="H29" s="10">
        <f t="shared" si="1"/>
        <v>49.306885897809295</v>
      </c>
      <c r="I29" s="10">
        <f t="shared" si="2"/>
        <v>30.40178400000001</v>
      </c>
      <c r="J29" s="10">
        <f t="shared" si="5"/>
        <v>0.52719069964397269</v>
      </c>
      <c r="K29" s="10">
        <f t="shared" si="6"/>
        <v>0.52998472984927125</v>
      </c>
      <c r="L29" s="10">
        <f t="shared" si="7"/>
        <v>1.3925326286467854</v>
      </c>
      <c r="M29" s="10">
        <f t="shared" si="8"/>
        <v>0.38037514196609434</v>
      </c>
      <c r="N29" s="10">
        <f t="shared" si="9"/>
        <v>2.4046901153274765</v>
      </c>
      <c r="O29" s="10">
        <f t="shared" si="10"/>
        <v>1.0052998472984926</v>
      </c>
      <c r="Y29" s="5"/>
    </row>
    <row r="30" spans="2:25" x14ac:dyDescent="0.25">
      <c r="B30" s="1">
        <v>41</v>
      </c>
      <c r="C30" s="20">
        <v>4016.0880400000001</v>
      </c>
      <c r="D30" s="20">
        <v>4050.1206699999998</v>
      </c>
      <c r="E30" s="35">
        <f t="shared" si="3"/>
        <v>34.032629999999699</v>
      </c>
      <c r="F30" s="20">
        <f t="shared" si="4"/>
        <v>4033.1043549999999</v>
      </c>
      <c r="G30" s="20">
        <f t="shared" si="0"/>
        <v>11.496682102190729</v>
      </c>
      <c r="H30" s="20">
        <f t="shared" si="1"/>
        <v>49.306885897809295</v>
      </c>
      <c r="I30" s="20">
        <f t="shared" si="2"/>
        <v>30.40178400000001</v>
      </c>
      <c r="J30" s="20">
        <f t="shared" si="5"/>
        <v>0.84028681545430839</v>
      </c>
      <c r="K30" s="20">
        <f t="shared" si="6"/>
        <v>0.84740746868685912</v>
      </c>
      <c r="L30" s="20">
        <f t="shared" si="7"/>
        <v>1.3925326286467854</v>
      </c>
      <c r="M30" s="20">
        <f t="shared" si="8"/>
        <v>0.38037514196609434</v>
      </c>
      <c r="N30" s="20">
        <f t="shared" si="9"/>
        <v>2.4046901153274765</v>
      </c>
      <c r="O30" s="20">
        <f t="shared" si="10"/>
        <v>1.0084740746868686</v>
      </c>
      <c r="Y30" s="5"/>
    </row>
    <row r="31" spans="2:25" x14ac:dyDescent="0.25">
      <c r="B31" s="1">
        <v>42</v>
      </c>
      <c r="C31">
        <v>3002.35709</v>
      </c>
      <c r="D31">
        <v>3027.2989600000001</v>
      </c>
      <c r="E31" s="5">
        <f t="shared" si="3"/>
        <v>24.941870000000108</v>
      </c>
      <c r="F31">
        <f t="shared" si="4"/>
        <v>3014.8280249999998</v>
      </c>
      <c r="G31">
        <f t="shared" si="0"/>
        <v>11.496682102190729</v>
      </c>
      <c r="H31">
        <f t="shared" si="1"/>
        <v>49.306885897809295</v>
      </c>
      <c r="I31">
        <f t="shared" si="2"/>
        <v>30.40178400000001</v>
      </c>
      <c r="J31">
        <f t="shared" si="5"/>
        <v>0.82389847615182699</v>
      </c>
      <c r="K31">
        <f t="shared" si="6"/>
        <v>0.83074295469630854</v>
      </c>
      <c r="L31">
        <f t="shared" si="7"/>
        <v>1.3925326286467854</v>
      </c>
      <c r="M31">
        <f t="shared" si="8"/>
        <v>0.38037514196609434</v>
      </c>
      <c r="N31">
        <f t="shared" si="9"/>
        <v>2.4046901153274765</v>
      </c>
      <c r="O31">
        <f t="shared" si="10"/>
        <v>1.0083074295469632</v>
      </c>
      <c r="Y31" s="5"/>
    </row>
    <row r="32" spans="2:25" x14ac:dyDescent="0.25">
      <c r="B32" s="1">
        <v>43</v>
      </c>
      <c r="C32">
        <v>3002.1027000000004</v>
      </c>
      <c r="D32">
        <v>3032.1089000000002</v>
      </c>
      <c r="E32" s="5">
        <f t="shared" si="3"/>
        <v>30.006199999999808</v>
      </c>
      <c r="F32">
        <f t="shared" si="4"/>
        <v>3017.1058000000003</v>
      </c>
      <c r="G32">
        <f t="shared" si="0"/>
        <v>11.496682102190729</v>
      </c>
      <c r="H32">
        <f t="shared" si="1"/>
        <v>49.306885897809295</v>
      </c>
      <c r="I32">
        <f t="shared" si="2"/>
        <v>30.40178400000001</v>
      </c>
      <c r="J32">
        <f t="shared" si="5"/>
        <v>0.98961485189400045</v>
      </c>
      <c r="K32">
        <f t="shared" si="6"/>
        <v>0.99950611283217605</v>
      </c>
      <c r="L32">
        <f t="shared" si="7"/>
        <v>1.3925326286467854</v>
      </c>
      <c r="M32">
        <f t="shared" si="8"/>
        <v>0.38037514196609434</v>
      </c>
      <c r="N32">
        <f t="shared" si="9"/>
        <v>2.4046901153274765</v>
      </c>
      <c r="O32">
        <f t="shared" si="10"/>
        <v>1.0099950611283217</v>
      </c>
      <c r="Y32" s="5"/>
    </row>
    <row r="33" spans="2:25" x14ac:dyDescent="0.25">
      <c r="B33" s="1">
        <v>44</v>
      </c>
      <c r="C33">
        <v>3000.7121299999999</v>
      </c>
      <c r="D33">
        <v>3039.7286400000003</v>
      </c>
      <c r="E33" s="5">
        <f t="shared" si="3"/>
        <v>39.01651000000038</v>
      </c>
      <c r="F33">
        <f t="shared" si="4"/>
        <v>3020.2203850000001</v>
      </c>
      <c r="G33">
        <f t="shared" si="0"/>
        <v>11.496682102190729</v>
      </c>
      <c r="H33">
        <f t="shared" si="1"/>
        <v>49.306885897809295</v>
      </c>
      <c r="I33">
        <f t="shared" si="2"/>
        <v>30.40178400000001</v>
      </c>
      <c r="J33">
        <f t="shared" si="5"/>
        <v>1.283552402888186</v>
      </c>
      <c r="K33">
        <f t="shared" si="6"/>
        <v>1.3002416862959922</v>
      </c>
      <c r="L33">
        <f t="shared" si="7"/>
        <v>1.3925326286467854</v>
      </c>
      <c r="M33">
        <f t="shared" si="8"/>
        <v>0.38037514196609434</v>
      </c>
      <c r="N33">
        <f t="shared" si="9"/>
        <v>2.4046901153274765</v>
      </c>
      <c r="O33">
        <f t="shared" si="10"/>
        <v>1.0130024168629599</v>
      </c>
      <c r="Y33" s="5"/>
    </row>
    <row r="34" spans="2:25" x14ac:dyDescent="0.25">
      <c r="B34" s="1">
        <v>45</v>
      </c>
      <c r="C34">
        <v>3005.7166099999999</v>
      </c>
      <c r="D34">
        <v>3021.65254</v>
      </c>
      <c r="E34" s="5">
        <f t="shared" si="3"/>
        <v>15.935930000000099</v>
      </c>
      <c r="F34">
        <f t="shared" ref="F34:F65" si="11">AVERAGE(C34,D34)</f>
        <v>3013.6845750000002</v>
      </c>
      <c r="G34">
        <f t="shared" ref="G34:G65" si="12">$G$86</f>
        <v>11.496682102190729</v>
      </c>
      <c r="H34">
        <f t="shared" ref="H34:H65" si="13">$G$87</f>
        <v>49.306885897809295</v>
      </c>
      <c r="I34">
        <f t="shared" ref="I34:I65" si="14">$E$82</f>
        <v>30.40178400000001</v>
      </c>
      <c r="J34">
        <f t="shared" si="5"/>
        <v>0.52739121355098284</v>
      </c>
      <c r="K34">
        <f t="shared" si="6"/>
        <v>0.53018737518305492</v>
      </c>
      <c r="L34">
        <f t="shared" si="7"/>
        <v>1.3925326286467854</v>
      </c>
      <c r="M34">
        <f t="shared" si="8"/>
        <v>0.38037514196609434</v>
      </c>
      <c r="N34">
        <f t="shared" si="9"/>
        <v>2.4046901153274765</v>
      </c>
      <c r="O34">
        <f t="shared" si="10"/>
        <v>1.0053018737518304</v>
      </c>
      <c r="Y34" s="5"/>
    </row>
    <row r="35" spans="2:25" x14ac:dyDescent="0.25">
      <c r="B35" s="1">
        <v>46</v>
      </c>
      <c r="C35">
        <v>3004.6467700000003</v>
      </c>
      <c r="D35">
        <v>3026.6867299999999</v>
      </c>
      <c r="E35" s="5">
        <f t="shared" si="3"/>
        <v>22.03995999999961</v>
      </c>
      <c r="F35">
        <f t="shared" si="11"/>
        <v>3015.6667500000003</v>
      </c>
      <c r="G35">
        <f t="shared" si="12"/>
        <v>11.496682102190729</v>
      </c>
      <c r="H35">
        <f t="shared" si="13"/>
        <v>49.306885897809295</v>
      </c>
      <c r="I35">
        <f t="shared" si="14"/>
        <v>30.40178400000001</v>
      </c>
      <c r="J35">
        <f t="shared" si="5"/>
        <v>0.7281876839629059</v>
      </c>
      <c r="K35">
        <f t="shared" si="6"/>
        <v>0.7335291529126936</v>
      </c>
      <c r="L35">
        <f t="shared" si="7"/>
        <v>1.3925326286467854</v>
      </c>
      <c r="M35">
        <f t="shared" si="8"/>
        <v>0.38037514196609434</v>
      </c>
      <c r="N35">
        <f t="shared" si="9"/>
        <v>2.4046901153274765</v>
      </c>
      <c r="O35">
        <f t="shared" si="10"/>
        <v>1.0073352915291269</v>
      </c>
      <c r="Y35" s="5"/>
    </row>
    <row r="36" spans="2:25" x14ac:dyDescent="0.25">
      <c r="B36" s="1">
        <v>47</v>
      </c>
      <c r="C36">
        <v>3003.4523900000004</v>
      </c>
      <c r="D36">
        <v>3027.1971600000002</v>
      </c>
      <c r="E36" s="5">
        <f t="shared" si="3"/>
        <v>23.744769999999789</v>
      </c>
      <c r="F36">
        <f t="shared" si="11"/>
        <v>3015.324775</v>
      </c>
      <c r="G36">
        <f t="shared" si="12"/>
        <v>11.496682102190729</v>
      </c>
      <c r="H36">
        <f t="shared" si="13"/>
        <v>49.306885897809295</v>
      </c>
      <c r="I36">
        <f t="shared" si="14"/>
        <v>30.40178400000001</v>
      </c>
      <c r="J36">
        <f t="shared" si="5"/>
        <v>0.7843813516262611</v>
      </c>
      <c r="K36">
        <f t="shared" si="6"/>
        <v>0.79058253358894726</v>
      </c>
      <c r="L36">
        <f t="shared" si="7"/>
        <v>1.3925326286467854</v>
      </c>
      <c r="M36">
        <f t="shared" si="8"/>
        <v>0.38037514196609434</v>
      </c>
      <c r="N36">
        <f t="shared" si="9"/>
        <v>2.4046901153274765</v>
      </c>
      <c r="O36">
        <f t="shared" si="10"/>
        <v>1.0079058253358895</v>
      </c>
      <c r="Y36" s="5"/>
    </row>
    <row r="37" spans="2:25" x14ac:dyDescent="0.25">
      <c r="B37" s="1">
        <v>48</v>
      </c>
      <c r="C37">
        <v>3003.5497999999998</v>
      </c>
      <c r="D37">
        <v>3027.43244</v>
      </c>
      <c r="E37" s="5">
        <f t="shared" si="3"/>
        <v>23.882640000000265</v>
      </c>
      <c r="F37">
        <f t="shared" si="11"/>
        <v>3015.4911199999997</v>
      </c>
      <c r="G37">
        <f t="shared" si="12"/>
        <v>11.496682102190729</v>
      </c>
      <c r="H37">
        <f t="shared" si="13"/>
        <v>49.306885897809295</v>
      </c>
      <c r="I37">
        <f t="shared" si="14"/>
        <v>30.40178400000001</v>
      </c>
      <c r="J37">
        <f t="shared" si="5"/>
        <v>0.78887441663273805</v>
      </c>
      <c r="K37">
        <f t="shared" si="6"/>
        <v>0.79514712890727723</v>
      </c>
      <c r="L37">
        <f t="shared" si="7"/>
        <v>1.3925326286467854</v>
      </c>
      <c r="M37">
        <f t="shared" si="8"/>
        <v>0.38037514196609434</v>
      </c>
      <c r="N37">
        <f t="shared" si="9"/>
        <v>2.4046901153274765</v>
      </c>
      <c r="O37">
        <f t="shared" si="10"/>
        <v>1.0079514712890727</v>
      </c>
      <c r="Y37" s="5"/>
    </row>
    <row r="38" spans="2:25" x14ac:dyDescent="0.25">
      <c r="B38" s="1">
        <v>49</v>
      </c>
      <c r="C38">
        <v>3001.14464</v>
      </c>
      <c r="D38">
        <v>3028.3586</v>
      </c>
      <c r="E38" s="5">
        <f t="shared" si="3"/>
        <v>27.213960000000043</v>
      </c>
      <c r="F38">
        <f t="shared" si="11"/>
        <v>3014.75162</v>
      </c>
      <c r="G38">
        <f t="shared" si="12"/>
        <v>11.496682102190729</v>
      </c>
      <c r="H38">
        <f t="shared" si="13"/>
        <v>49.306885897809295</v>
      </c>
      <c r="I38">
        <f t="shared" si="14"/>
        <v>30.40178400000001</v>
      </c>
      <c r="J38">
        <f t="shared" si="5"/>
        <v>0.8986373014080975</v>
      </c>
      <c r="K38">
        <f t="shared" si="6"/>
        <v>0.90678601881714183</v>
      </c>
      <c r="L38">
        <f t="shared" si="7"/>
        <v>1.3925326286467854</v>
      </c>
      <c r="M38">
        <f t="shared" si="8"/>
        <v>0.38037514196609434</v>
      </c>
      <c r="N38">
        <f t="shared" si="9"/>
        <v>2.4046901153274765</v>
      </c>
      <c r="O38">
        <f t="shared" si="10"/>
        <v>1.0090678601881715</v>
      </c>
      <c r="Y38" s="5"/>
    </row>
    <row r="39" spans="2:25" x14ac:dyDescent="0.25">
      <c r="B39" s="1">
        <v>50</v>
      </c>
      <c r="C39" s="9">
        <v>2933.9548100000002</v>
      </c>
      <c r="D39" s="9">
        <v>2969.5565000000001</v>
      </c>
      <c r="E39" s="14">
        <f t="shared" si="3"/>
        <v>35.601689999999962</v>
      </c>
      <c r="F39" s="9">
        <f t="shared" si="11"/>
        <v>2951.7556549999999</v>
      </c>
      <c r="G39" s="9">
        <f t="shared" si="12"/>
        <v>11.496682102190729</v>
      </c>
      <c r="H39" s="9">
        <f t="shared" si="13"/>
        <v>49.306885897809295</v>
      </c>
      <c r="I39" s="9">
        <f t="shared" si="14"/>
        <v>30.40178400000001</v>
      </c>
      <c r="J39" s="9">
        <f t="shared" si="5"/>
        <v>1.198889127046411</v>
      </c>
      <c r="K39" s="9">
        <f t="shared" si="6"/>
        <v>1.2134368899839993</v>
      </c>
      <c r="L39" s="9">
        <f t="shared" si="7"/>
        <v>1.3925326286467854</v>
      </c>
      <c r="M39" s="9">
        <f t="shared" si="8"/>
        <v>0.38037514196609434</v>
      </c>
      <c r="N39" s="9">
        <f t="shared" si="9"/>
        <v>2.4046901153274765</v>
      </c>
      <c r="O39" s="9">
        <f t="shared" si="10"/>
        <v>1.0121343688998401</v>
      </c>
      <c r="Y39" s="5"/>
    </row>
    <row r="40" spans="2:25" x14ac:dyDescent="0.25">
      <c r="B40" s="1">
        <v>52</v>
      </c>
      <c r="C40" s="10">
        <v>2928.4703599999998</v>
      </c>
      <c r="D40" s="10">
        <v>2964.33653</v>
      </c>
      <c r="E40" s="2">
        <f t="shared" si="3"/>
        <v>35.866170000000238</v>
      </c>
      <c r="F40" s="10">
        <f t="shared" si="11"/>
        <v>2946.4034449999999</v>
      </c>
      <c r="G40" s="10">
        <f t="shared" si="12"/>
        <v>11.496682102190729</v>
      </c>
      <c r="H40" s="10">
        <f t="shared" si="13"/>
        <v>49.306885897809295</v>
      </c>
      <c r="I40" s="10">
        <f t="shared" si="14"/>
        <v>30.40178400000001</v>
      </c>
      <c r="J40" s="10">
        <f t="shared" si="5"/>
        <v>1.2099223430613744</v>
      </c>
      <c r="K40" s="10">
        <f t="shared" si="6"/>
        <v>1.2247407551019311</v>
      </c>
      <c r="L40" s="10">
        <f t="shared" si="7"/>
        <v>1.3925326286467854</v>
      </c>
      <c r="M40" s="10">
        <f t="shared" si="8"/>
        <v>0.38037514196609434</v>
      </c>
      <c r="N40" s="10">
        <f t="shared" si="9"/>
        <v>2.4046901153274765</v>
      </c>
      <c r="O40" s="10">
        <f t="shared" si="10"/>
        <v>1.0122474075510193</v>
      </c>
      <c r="Y40" s="5"/>
    </row>
    <row r="41" spans="2:25" x14ac:dyDescent="0.25">
      <c r="B41" s="1">
        <v>53</v>
      </c>
      <c r="C41" s="10">
        <v>2929.3171400000001</v>
      </c>
      <c r="D41" s="10">
        <v>2972.7311300000001</v>
      </c>
      <c r="E41" s="2">
        <f t="shared" si="3"/>
        <v>43.413990000000013</v>
      </c>
      <c r="F41" s="10">
        <f t="shared" si="11"/>
        <v>2951.0241350000001</v>
      </c>
      <c r="G41" s="10">
        <f t="shared" si="12"/>
        <v>11.496682102190729</v>
      </c>
      <c r="H41" s="10">
        <f t="shared" si="13"/>
        <v>49.306885897809295</v>
      </c>
      <c r="I41" s="10">
        <f t="shared" si="14"/>
        <v>30.40178400000001</v>
      </c>
      <c r="J41" s="10">
        <f t="shared" si="5"/>
        <v>1.4604075545843265</v>
      </c>
      <c r="K41" s="10">
        <f t="shared" si="6"/>
        <v>1.4820515473445806</v>
      </c>
      <c r="L41" s="10">
        <f t="shared" si="7"/>
        <v>1.3925326286467854</v>
      </c>
      <c r="M41" s="10">
        <f t="shared" si="8"/>
        <v>0.38037514196609434</v>
      </c>
      <c r="N41" s="10">
        <f t="shared" si="9"/>
        <v>2.4046901153274765</v>
      </c>
      <c r="O41" s="10">
        <f t="shared" si="10"/>
        <v>1.0148205154734458</v>
      </c>
      <c r="Y41" s="5"/>
    </row>
    <row r="42" spans="2:25" x14ac:dyDescent="0.25">
      <c r="B42" s="1">
        <v>54</v>
      </c>
      <c r="C42" s="10">
        <v>2935.2722100000001</v>
      </c>
      <c r="D42" s="10">
        <v>2974.4589900000001</v>
      </c>
      <c r="E42" s="2">
        <f t="shared" si="3"/>
        <v>39.186779999999999</v>
      </c>
      <c r="F42" s="10">
        <f t="shared" si="11"/>
        <v>2954.8656000000001</v>
      </c>
      <c r="G42" s="10">
        <f t="shared" si="12"/>
        <v>11.496682102190729</v>
      </c>
      <c r="H42" s="10">
        <f t="shared" si="13"/>
        <v>49.306885897809295</v>
      </c>
      <c r="I42" s="10">
        <f t="shared" si="14"/>
        <v>30.40178400000001</v>
      </c>
      <c r="J42" s="10">
        <f t="shared" si="5"/>
        <v>1.3174422687199328</v>
      </c>
      <c r="K42" s="10">
        <f t="shared" si="6"/>
        <v>1.3350305251586869</v>
      </c>
      <c r="L42" s="10">
        <f t="shared" si="7"/>
        <v>1.3925326286467854</v>
      </c>
      <c r="M42" s="10">
        <f t="shared" si="8"/>
        <v>0.38037514196609434</v>
      </c>
      <c r="N42" s="10">
        <f t="shared" si="9"/>
        <v>2.4046901153274765</v>
      </c>
      <c r="O42" s="10">
        <f t="shared" si="10"/>
        <v>1.0133503052515869</v>
      </c>
      <c r="Y42" s="5"/>
    </row>
    <row r="43" spans="2:25" x14ac:dyDescent="0.25">
      <c r="B43" s="1">
        <v>55</v>
      </c>
      <c r="C43" s="10">
        <v>2931.2633100000003</v>
      </c>
      <c r="D43" s="10">
        <v>2955.5353599999999</v>
      </c>
      <c r="E43" s="2">
        <f t="shared" si="3"/>
        <v>24.272049999999581</v>
      </c>
      <c r="F43" s="10">
        <f t="shared" si="11"/>
        <v>2943.3993350000001</v>
      </c>
      <c r="G43" s="10">
        <f t="shared" si="12"/>
        <v>11.496682102190729</v>
      </c>
      <c r="H43" s="10">
        <f t="shared" si="13"/>
        <v>49.306885897809295</v>
      </c>
      <c r="I43" s="10">
        <f t="shared" si="14"/>
        <v>30.40178400000001</v>
      </c>
      <c r="J43" s="10">
        <f t="shared" si="5"/>
        <v>0.82124038603955607</v>
      </c>
      <c r="K43" s="10">
        <f t="shared" si="6"/>
        <v>0.82804058977559336</v>
      </c>
      <c r="L43" s="10">
        <f t="shared" si="7"/>
        <v>1.3925326286467854</v>
      </c>
      <c r="M43" s="10">
        <f t="shared" si="8"/>
        <v>0.38037514196609434</v>
      </c>
      <c r="N43" s="10">
        <f t="shared" si="9"/>
        <v>2.4046901153274765</v>
      </c>
      <c r="O43" s="10">
        <f t="shared" si="10"/>
        <v>1.0082804058977559</v>
      </c>
      <c r="Y43" s="5"/>
    </row>
    <row r="44" spans="2:25" x14ac:dyDescent="0.25">
      <c r="B44" s="1">
        <v>56</v>
      </c>
      <c r="C44" s="10">
        <v>2927.4032499999998</v>
      </c>
      <c r="D44" s="10">
        <v>2958.0866000000001</v>
      </c>
      <c r="E44" s="2">
        <f t="shared" si="3"/>
        <v>30.683350000000246</v>
      </c>
      <c r="F44" s="10">
        <f t="shared" si="11"/>
        <v>2942.744925</v>
      </c>
      <c r="G44" s="10">
        <f t="shared" si="12"/>
        <v>11.496682102190729</v>
      </c>
      <c r="H44" s="10">
        <f t="shared" si="13"/>
        <v>49.306885897809295</v>
      </c>
      <c r="I44" s="10">
        <f t="shared" si="14"/>
        <v>30.40178400000001</v>
      </c>
      <c r="J44" s="10">
        <f t="shared" si="5"/>
        <v>1.037270173226174</v>
      </c>
      <c r="K44" s="10">
        <f t="shared" si="6"/>
        <v>1.0481422400552518</v>
      </c>
      <c r="L44" s="10">
        <f t="shared" si="7"/>
        <v>1.3925326286467854</v>
      </c>
      <c r="M44" s="10">
        <f t="shared" si="8"/>
        <v>0.38037514196609434</v>
      </c>
      <c r="N44" s="10">
        <f t="shared" si="9"/>
        <v>2.4046901153274765</v>
      </c>
      <c r="O44" s="10">
        <f t="shared" si="10"/>
        <v>1.0104814224005525</v>
      </c>
      <c r="Y44" s="5"/>
    </row>
    <row r="45" spans="2:25" x14ac:dyDescent="0.25">
      <c r="B45" s="1">
        <v>57</v>
      </c>
      <c r="C45" s="10">
        <v>2932.7660800000003</v>
      </c>
      <c r="D45" s="10">
        <v>2976.6326000000004</v>
      </c>
      <c r="E45" s="2">
        <f t="shared" si="3"/>
        <v>43.866520000000037</v>
      </c>
      <c r="F45" s="10">
        <f t="shared" si="11"/>
        <v>2954.6993400000001</v>
      </c>
      <c r="G45" s="10">
        <f t="shared" si="12"/>
        <v>11.496682102190729</v>
      </c>
      <c r="H45" s="10">
        <f t="shared" si="13"/>
        <v>49.306885897809295</v>
      </c>
      <c r="I45" s="10">
        <f t="shared" si="14"/>
        <v>30.40178400000001</v>
      </c>
      <c r="J45" s="10">
        <f t="shared" si="5"/>
        <v>1.4736961491317413</v>
      </c>
      <c r="K45" s="10">
        <f t="shared" si="6"/>
        <v>1.4957387941420828</v>
      </c>
      <c r="L45" s="10">
        <f t="shared" si="7"/>
        <v>1.3925326286467854</v>
      </c>
      <c r="M45" s="10">
        <f t="shared" si="8"/>
        <v>0.38037514196609434</v>
      </c>
      <c r="N45" s="10">
        <f t="shared" si="9"/>
        <v>2.4046901153274765</v>
      </c>
      <c r="O45" s="10">
        <f t="shared" si="10"/>
        <v>1.0149573879414209</v>
      </c>
      <c r="Y45" s="5"/>
    </row>
    <row r="46" spans="2:25" x14ac:dyDescent="0.25">
      <c r="B46" s="1">
        <v>58</v>
      </c>
      <c r="C46" s="10">
        <v>2926.7661600000001</v>
      </c>
      <c r="D46" s="10">
        <v>2977.5121300000001</v>
      </c>
      <c r="E46" s="2">
        <f t="shared" si="3"/>
        <v>50.745969999999943</v>
      </c>
      <c r="F46" s="10">
        <f t="shared" si="11"/>
        <v>2952.1391450000001</v>
      </c>
      <c r="G46" s="10">
        <f t="shared" si="12"/>
        <v>11.496682102190729</v>
      </c>
      <c r="H46" s="10">
        <f t="shared" si="13"/>
        <v>49.306885897809295</v>
      </c>
      <c r="I46" s="10">
        <f t="shared" si="14"/>
        <v>30.40178400000001</v>
      </c>
      <c r="J46" s="10">
        <f t="shared" si="5"/>
        <v>1.70430775037682</v>
      </c>
      <c r="K46" s="10">
        <f t="shared" si="6"/>
        <v>1.7338580271134452</v>
      </c>
      <c r="L46" s="10">
        <f t="shared" si="7"/>
        <v>1.3925326286467854</v>
      </c>
      <c r="M46" s="10">
        <f t="shared" si="8"/>
        <v>0.38037514196609434</v>
      </c>
      <c r="N46" s="10">
        <f t="shared" si="9"/>
        <v>2.4046901153274765</v>
      </c>
      <c r="O46" s="10">
        <f t="shared" si="10"/>
        <v>1.0173385802711346</v>
      </c>
      <c r="Y46" s="5"/>
    </row>
    <row r="47" spans="2:25" x14ac:dyDescent="0.25">
      <c r="B47" s="1">
        <v>59</v>
      </c>
      <c r="C47" s="20">
        <v>2926.5814700000001</v>
      </c>
      <c r="D47" s="20">
        <v>2970.1169900000004</v>
      </c>
      <c r="E47" s="35">
        <f t="shared" si="3"/>
        <v>43.535520000000361</v>
      </c>
      <c r="F47" s="20">
        <f t="shared" si="11"/>
        <v>2948.3492300000003</v>
      </c>
      <c r="G47" s="20">
        <f t="shared" si="12"/>
        <v>11.496682102190729</v>
      </c>
      <c r="H47" s="20">
        <f t="shared" si="13"/>
        <v>49.306885897809295</v>
      </c>
      <c r="I47" s="20">
        <f t="shared" si="14"/>
        <v>30.40178400000001</v>
      </c>
      <c r="J47" s="20">
        <f t="shared" si="5"/>
        <v>1.4657846861446475</v>
      </c>
      <c r="K47" s="20">
        <f t="shared" si="6"/>
        <v>1.4875895459011554</v>
      </c>
      <c r="L47" s="20">
        <f t="shared" si="7"/>
        <v>1.3925326286467854</v>
      </c>
      <c r="M47" s="20">
        <f t="shared" si="8"/>
        <v>0.38037514196609434</v>
      </c>
      <c r="N47" s="20">
        <f t="shared" si="9"/>
        <v>2.4046901153274765</v>
      </c>
      <c r="O47" s="20">
        <f t="shared" si="10"/>
        <v>1.0148758954590116</v>
      </c>
      <c r="Y47" s="5"/>
    </row>
    <row r="48" spans="2:25" x14ac:dyDescent="0.25">
      <c r="B48" s="1">
        <v>60</v>
      </c>
      <c r="C48" s="9">
        <v>2604.1860099999999</v>
      </c>
      <c r="D48" s="9">
        <v>2637.7417</v>
      </c>
      <c r="E48" s="14">
        <f t="shared" si="3"/>
        <v>33.555690000000141</v>
      </c>
      <c r="F48" s="9">
        <f t="shared" si="11"/>
        <v>2620.963855</v>
      </c>
      <c r="G48" s="9">
        <f t="shared" si="12"/>
        <v>11.496682102190729</v>
      </c>
      <c r="H48" s="9">
        <f t="shared" si="13"/>
        <v>49.306885897809295</v>
      </c>
      <c r="I48" s="9">
        <f t="shared" si="14"/>
        <v>30.40178400000001</v>
      </c>
      <c r="J48" s="9">
        <f t="shared" si="5"/>
        <v>1.272137070889092</v>
      </c>
      <c r="K48" s="9">
        <f t="shared" si="6"/>
        <v>1.2885289250133152</v>
      </c>
      <c r="L48" s="9">
        <f t="shared" si="7"/>
        <v>1.3925326286467854</v>
      </c>
      <c r="M48" s="9">
        <f t="shared" si="8"/>
        <v>0.38037514196609434</v>
      </c>
      <c r="N48" s="9">
        <f t="shared" si="9"/>
        <v>2.4046901153274765</v>
      </c>
      <c r="O48" s="9">
        <f t="shared" si="10"/>
        <v>1.0128852892501332</v>
      </c>
      <c r="Y48" s="5"/>
    </row>
    <row r="49" spans="2:25" x14ac:dyDescent="0.25">
      <c r="B49" s="1">
        <v>61</v>
      </c>
      <c r="C49" s="10">
        <v>2611.2598800000001</v>
      </c>
      <c r="D49" s="10">
        <v>2650.5646099999999</v>
      </c>
      <c r="E49" s="2">
        <f t="shared" si="3"/>
        <v>39.304729999999836</v>
      </c>
      <c r="F49" s="10">
        <f t="shared" si="11"/>
        <v>2630.912245</v>
      </c>
      <c r="G49" s="10">
        <f t="shared" si="12"/>
        <v>11.496682102190729</v>
      </c>
      <c r="H49" s="10">
        <f t="shared" si="13"/>
        <v>49.306885897809295</v>
      </c>
      <c r="I49" s="10">
        <f t="shared" si="14"/>
        <v>30.40178400000001</v>
      </c>
      <c r="J49" s="10">
        <f t="shared" si="5"/>
        <v>1.4828814152166561</v>
      </c>
      <c r="K49" s="10">
        <f t="shared" si="6"/>
        <v>1.5052017725635118</v>
      </c>
      <c r="L49" s="10">
        <f t="shared" si="7"/>
        <v>1.3925326286467854</v>
      </c>
      <c r="M49" s="10">
        <f t="shared" si="8"/>
        <v>0.38037514196609434</v>
      </c>
      <c r="N49" s="10">
        <f t="shared" si="9"/>
        <v>2.4046901153274765</v>
      </c>
      <c r="O49" s="10">
        <f t="shared" si="10"/>
        <v>1.015052017725635</v>
      </c>
      <c r="Y49" s="5"/>
    </row>
    <row r="50" spans="2:25" x14ac:dyDescent="0.25">
      <c r="B50" s="1">
        <v>62</v>
      </c>
      <c r="C50" s="10">
        <v>2612.2552599999999</v>
      </c>
      <c r="D50" s="10">
        <v>2644.7260900000001</v>
      </c>
      <c r="E50" s="2">
        <f t="shared" si="3"/>
        <v>32.470830000000205</v>
      </c>
      <c r="F50" s="10">
        <f t="shared" si="11"/>
        <v>2628.490675</v>
      </c>
      <c r="G50" s="10">
        <f t="shared" si="12"/>
        <v>11.496682102190729</v>
      </c>
      <c r="H50" s="10">
        <f t="shared" si="13"/>
        <v>49.306885897809295</v>
      </c>
      <c r="I50" s="10">
        <f t="shared" si="14"/>
        <v>30.40178400000001</v>
      </c>
      <c r="J50" s="10">
        <f t="shared" si="5"/>
        <v>1.2277577675350193</v>
      </c>
      <c r="K50" s="10">
        <f t="shared" si="6"/>
        <v>1.2430190302306141</v>
      </c>
      <c r="L50" s="10">
        <f t="shared" si="7"/>
        <v>1.3925326286467854</v>
      </c>
      <c r="M50" s="10">
        <f t="shared" si="8"/>
        <v>0.38037514196609434</v>
      </c>
      <c r="N50" s="10">
        <f t="shared" si="9"/>
        <v>2.4046901153274765</v>
      </c>
      <c r="O50" s="10">
        <f t="shared" si="10"/>
        <v>1.0124301903023061</v>
      </c>
      <c r="Y50" s="5"/>
    </row>
    <row r="51" spans="2:25" x14ac:dyDescent="0.25">
      <c r="B51" s="1">
        <v>63</v>
      </c>
      <c r="C51" s="10">
        <v>2603.14264</v>
      </c>
      <c r="D51" s="10">
        <v>2639.0622200000003</v>
      </c>
      <c r="E51" s="2">
        <f t="shared" si="3"/>
        <v>35.919580000000224</v>
      </c>
      <c r="F51" s="10">
        <f t="shared" si="11"/>
        <v>2621.1024299999999</v>
      </c>
      <c r="G51" s="10">
        <f t="shared" si="12"/>
        <v>11.496682102190729</v>
      </c>
      <c r="H51" s="10">
        <f t="shared" si="13"/>
        <v>49.306885897809295</v>
      </c>
      <c r="I51" s="10">
        <f t="shared" si="14"/>
        <v>30.40178400000001</v>
      </c>
      <c r="J51" s="10">
        <f t="shared" si="5"/>
        <v>1.361073631678158</v>
      </c>
      <c r="K51" s="10">
        <f t="shared" si="6"/>
        <v>1.3798544669838078</v>
      </c>
      <c r="L51" s="10">
        <f t="shared" si="7"/>
        <v>1.3925326286467854</v>
      </c>
      <c r="M51" s="10">
        <f t="shared" si="8"/>
        <v>0.38037514196609434</v>
      </c>
      <c r="N51" s="10">
        <f t="shared" si="9"/>
        <v>2.4046901153274765</v>
      </c>
      <c r="O51" s="10">
        <f t="shared" si="10"/>
        <v>1.0137985446698381</v>
      </c>
      <c r="Y51" s="5"/>
    </row>
    <row r="52" spans="2:25" x14ac:dyDescent="0.25">
      <c r="B52" s="1">
        <v>64</v>
      </c>
      <c r="C52" s="10">
        <v>2603.8276900000001</v>
      </c>
      <c r="D52" s="10">
        <v>2638.0528900000004</v>
      </c>
      <c r="E52" s="2">
        <f t="shared" si="3"/>
        <v>34.225200000000314</v>
      </c>
      <c r="F52" s="10">
        <f t="shared" si="11"/>
        <v>2620.9402900000005</v>
      </c>
      <c r="G52" s="10">
        <f t="shared" si="12"/>
        <v>11.496682102190729</v>
      </c>
      <c r="H52" s="10">
        <f t="shared" si="13"/>
        <v>49.306885897809295</v>
      </c>
      <c r="I52" s="10">
        <f t="shared" si="14"/>
        <v>30.40178400000001</v>
      </c>
      <c r="J52" s="10">
        <f t="shared" si="5"/>
        <v>1.2973659523558798</v>
      </c>
      <c r="K52" s="10">
        <f t="shared" si="6"/>
        <v>1.3144187740011442</v>
      </c>
      <c r="L52" s="10">
        <f t="shared" si="7"/>
        <v>1.3925326286467854</v>
      </c>
      <c r="M52" s="10">
        <f t="shared" si="8"/>
        <v>0.38037514196609434</v>
      </c>
      <c r="N52" s="10">
        <f t="shared" si="9"/>
        <v>2.4046901153274765</v>
      </c>
      <c r="O52" s="10">
        <f t="shared" si="10"/>
        <v>1.0131441877400114</v>
      </c>
      <c r="Y52" s="5"/>
    </row>
    <row r="53" spans="2:25" x14ac:dyDescent="0.25">
      <c r="B53" s="1">
        <v>65</v>
      </c>
      <c r="C53" s="10">
        <v>2611.8341800000003</v>
      </c>
      <c r="D53" s="10">
        <v>2638.4590200000002</v>
      </c>
      <c r="E53" s="2">
        <f t="shared" si="3"/>
        <v>26.624839999999949</v>
      </c>
      <c r="F53" s="10">
        <f t="shared" si="11"/>
        <v>2625.1466</v>
      </c>
      <c r="G53" s="10">
        <f t="shared" si="12"/>
        <v>11.496682102190729</v>
      </c>
      <c r="H53" s="10">
        <f t="shared" si="13"/>
        <v>49.306885897809295</v>
      </c>
      <c r="I53" s="10">
        <f t="shared" si="14"/>
        <v>30.40178400000001</v>
      </c>
      <c r="J53" s="10">
        <f t="shared" si="5"/>
        <v>1.0091056862425685</v>
      </c>
      <c r="K53" s="10">
        <f t="shared" si="6"/>
        <v>1.0193924332516373</v>
      </c>
      <c r="L53" s="10">
        <f t="shared" si="7"/>
        <v>1.3925326286467854</v>
      </c>
      <c r="M53" s="10">
        <f t="shared" si="8"/>
        <v>0.38037514196609434</v>
      </c>
      <c r="N53" s="10">
        <f t="shared" si="9"/>
        <v>2.4046901153274765</v>
      </c>
      <c r="O53" s="10">
        <f t="shared" si="10"/>
        <v>1.0101939243325164</v>
      </c>
      <c r="Y53" s="5"/>
    </row>
    <row r="54" spans="2:25" x14ac:dyDescent="0.25">
      <c r="B54" s="1">
        <v>66</v>
      </c>
      <c r="C54" s="10">
        <v>2600.4757500000001</v>
      </c>
      <c r="D54" s="10">
        <v>2651.4612099999999</v>
      </c>
      <c r="E54" s="2">
        <f t="shared" si="3"/>
        <v>50.985459999999875</v>
      </c>
      <c r="F54" s="10">
        <f t="shared" si="11"/>
        <v>2625.96848</v>
      </c>
      <c r="G54" s="10">
        <f t="shared" si="12"/>
        <v>11.496682102190729</v>
      </c>
      <c r="H54" s="10">
        <f t="shared" si="13"/>
        <v>49.306885897809295</v>
      </c>
      <c r="I54" s="10">
        <f t="shared" si="14"/>
        <v>30.40178400000001</v>
      </c>
      <c r="J54" s="10">
        <f t="shared" si="5"/>
        <v>1.9229193249257408</v>
      </c>
      <c r="K54" s="10">
        <f t="shared" si="6"/>
        <v>1.9606204749265543</v>
      </c>
      <c r="L54" s="10">
        <f t="shared" si="7"/>
        <v>1.3925326286467854</v>
      </c>
      <c r="M54" s="10">
        <f t="shared" si="8"/>
        <v>0.38037514196609434</v>
      </c>
      <c r="N54" s="10">
        <f t="shared" si="9"/>
        <v>2.4046901153274765</v>
      </c>
      <c r="O54" s="10">
        <f t="shared" si="10"/>
        <v>1.0196062047492656</v>
      </c>
      <c r="Y54" s="5"/>
    </row>
    <row r="55" spans="2:25" x14ac:dyDescent="0.25">
      <c r="B55" s="1">
        <v>67</v>
      </c>
      <c r="C55" s="10">
        <v>2605.1034800000002</v>
      </c>
      <c r="D55" s="10">
        <v>2641.7812999999996</v>
      </c>
      <c r="E55" s="2">
        <f t="shared" si="3"/>
        <v>36.677819999999429</v>
      </c>
      <c r="F55" s="10">
        <f t="shared" si="11"/>
        <v>2623.4423900000002</v>
      </c>
      <c r="G55" s="10">
        <f t="shared" si="12"/>
        <v>11.496682102190729</v>
      </c>
      <c r="H55" s="10">
        <f t="shared" si="13"/>
        <v>49.306885897809295</v>
      </c>
      <c r="I55" s="10">
        <f t="shared" si="14"/>
        <v>30.40178400000001</v>
      </c>
      <c r="J55" s="10">
        <f t="shared" si="5"/>
        <v>1.3883745789251909</v>
      </c>
      <c r="K55" s="10">
        <f t="shared" si="6"/>
        <v>1.4079218073901396</v>
      </c>
      <c r="L55" s="10">
        <f t="shared" si="7"/>
        <v>1.3925326286467854</v>
      </c>
      <c r="M55" s="10">
        <f t="shared" si="8"/>
        <v>0.38037514196609434</v>
      </c>
      <c r="N55" s="10">
        <f t="shared" si="9"/>
        <v>2.4046901153274765</v>
      </c>
      <c r="O55" s="10">
        <f t="shared" si="10"/>
        <v>1.0140792180739013</v>
      </c>
      <c r="Y55" s="5"/>
    </row>
    <row r="56" spans="2:25" x14ac:dyDescent="0.25">
      <c r="B56" s="1">
        <v>68</v>
      </c>
      <c r="C56" s="20">
        <v>2603.1057799999999</v>
      </c>
      <c r="D56" s="20">
        <v>2644.5661300000002</v>
      </c>
      <c r="E56" s="35">
        <f t="shared" si="3"/>
        <v>41.46035000000029</v>
      </c>
      <c r="F56" s="20">
        <f t="shared" si="11"/>
        <v>2623.835955</v>
      </c>
      <c r="G56" s="20">
        <f t="shared" si="12"/>
        <v>11.496682102190729</v>
      </c>
      <c r="H56" s="20">
        <f t="shared" si="13"/>
        <v>49.306885897809295</v>
      </c>
      <c r="I56" s="20">
        <f t="shared" si="14"/>
        <v>30.40178400000001</v>
      </c>
      <c r="J56" s="20">
        <f t="shared" si="5"/>
        <v>1.5677562201857393</v>
      </c>
      <c r="K56" s="20">
        <f t="shared" si="6"/>
        <v>1.592726285598747</v>
      </c>
      <c r="L56" s="20">
        <f t="shared" si="7"/>
        <v>1.3925326286467854</v>
      </c>
      <c r="M56" s="20">
        <f t="shared" si="8"/>
        <v>0.38037514196609434</v>
      </c>
      <c r="N56" s="20">
        <f t="shared" si="9"/>
        <v>2.4046901153274765</v>
      </c>
      <c r="O56" s="20">
        <f t="shared" si="10"/>
        <v>1.0159272628559874</v>
      </c>
      <c r="Y56" s="5"/>
    </row>
    <row r="57" spans="2:25" x14ac:dyDescent="0.25">
      <c r="B57" s="1">
        <v>69</v>
      </c>
      <c r="C57">
        <v>1325.59464</v>
      </c>
      <c r="D57">
        <v>1348.36123</v>
      </c>
      <c r="E57" s="5">
        <f t="shared" si="3"/>
        <v>22.766589999999951</v>
      </c>
      <c r="F57">
        <f t="shared" si="11"/>
        <v>1336.9779349999999</v>
      </c>
      <c r="G57">
        <f t="shared" si="12"/>
        <v>11.496682102190729</v>
      </c>
      <c r="H57">
        <f t="shared" si="13"/>
        <v>49.306885897809295</v>
      </c>
      <c r="I57">
        <f t="shared" si="14"/>
        <v>30.40178400000001</v>
      </c>
      <c r="J57">
        <f t="shared" si="5"/>
        <v>1.6884637064208639</v>
      </c>
      <c r="K57">
        <f t="shared" si="6"/>
        <v>1.7174624363297026</v>
      </c>
      <c r="L57">
        <f t="shared" si="7"/>
        <v>1.3925326286467854</v>
      </c>
      <c r="M57">
        <f t="shared" si="8"/>
        <v>0.38037514196609434</v>
      </c>
      <c r="N57">
        <f t="shared" si="9"/>
        <v>2.4046901153274765</v>
      </c>
      <c r="O57">
        <f t="shared" si="10"/>
        <v>1.0171746243632971</v>
      </c>
      <c r="Y57" s="5"/>
    </row>
    <row r="58" spans="2:25" x14ac:dyDescent="0.25">
      <c r="B58" s="1">
        <v>70</v>
      </c>
      <c r="C58">
        <v>1325.5096000000001</v>
      </c>
      <c r="D58">
        <v>1347.9397200000001</v>
      </c>
      <c r="E58" s="5">
        <f t="shared" si="3"/>
        <v>22.430119999999988</v>
      </c>
      <c r="F58">
        <f t="shared" si="11"/>
        <v>1336.7246600000001</v>
      </c>
      <c r="G58">
        <f t="shared" si="12"/>
        <v>11.496682102190729</v>
      </c>
      <c r="H58">
        <f t="shared" si="13"/>
        <v>49.306885897809295</v>
      </c>
      <c r="I58">
        <f t="shared" si="14"/>
        <v>30.40178400000001</v>
      </c>
      <c r="J58">
        <f t="shared" si="5"/>
        <v>1.6640299018712785</v>
      </c>
      <c r="K58">
        <f t="shared" si="6"/>
        <v>1.692188423229827</v>
      </c>
      <c r="L58">
        <f t="shared" si="7"/>
        <v>1.3925326286467854</v>
      </c>
      <c r="M58">
        <f t="shared" si="8"/>
        <v>0.38037514196609434</v>
      </c>
      <c r="N58">
        <f t="shared" si="9"/>
        <v>2.4046901153274765</v>
      </c>
      <c r="O58">
        <f t="shared" si="10"/>
        <v>1.0169218842322982</v>
      </c>
      <c r="Y58" s="5"/>
    </row>
    <row r="59" spans="2:25" x14ac:dyDescent="0.25">
      <c r="B59" s="1">
        <v>71</v>
      </c>
      <c r="C59">
        <v>1325.8649599999999</v>
      </c>
      <c r="D59">
        <v>1352.6012700000001</v>
      </c>
      <c r="E59" s="5">
        <f t="shared" si="3"/>
        <v>26.736310000000231</v>
      </c>
      <c r="F59">
        <f t="shared" si="11"/>
        <v>1339.233115</v>
      </c>
      <c r="G59">
        <f t="shared" si="12"/>
        <v>11.496682102190729</v>
      </c>
      <c r="H59">
        <f t="shared" si="13"/>
        <v>49.306885897809295</v>
      </c>
      <c r="I59">
        <f t="shared" si="14"/>
        <v>30.40178400000001</v>
      </c>
      <c r="J59">
        <f t="shared" si="5"/>
        <v>1.9766586497438545</v>
      </c>
      <c r="K59">
        <f t="shared" si="6"/>
        <v>2.0165183338128365</v>
      </c>
      <c r="L59">
        <f t="shared" si="7"/>
        <v>1.3925326286467854</v>
      </c>
      <c r="M59">
        <f t="shared" si="8"/>
        <v>0.38037514196609434</v>
      </c>
      <c r="N59">
        <f t="shared" si="9"/>
        <v>2.4046901153274765</v>
      </c>
      <c r="O59">
        <f t="shared" si="10"/>
        <v>1.0201651833381284</v>
      </c>
      <c r="Y59" s="5"/>
    </row>
    <row r="60" spans="2:25" x14ac:dyDescent="0.25">
      <c r="B60" s="1">
        <v>72</v>
      </c>
      <c r="C60">
        <v>1327.9925500000002</v>
      </c>
      <c r="D60">
        <v>1349.89634</v>
      </c>
      <c r="E60" s="5">
        <f t="shared" si="3"/>
        <v>21.903789999999844</v>
      </c>
      <c r="F60">
        <f t="shared" si="11"/>
        <v>1338.9444450000001</v>
      </c>
      <c r="G60">
        <f t="shared" si="12"/>
        <v>11.496682102190729</v>
      </c>
      <c r="H60">
        <f t="shared" si="13"/>
        <v>49.306885897809295</v>
      </c>
      <c r="I60">
        <f t="shared" si="14"/>
        <v>30.40178400000001</v>
      </c>
      <c r="J60">
        <f t="shared" si="5"/>
        <v>1.6226275567203807</v>
      </c>
      <c r="K60">
        <f t="shared" si="6"/>
        <v>1.6493910300927399</v>
      </c>
      <c r="L60">
        <f t="shared" si="7"/>
        <v>1.3925326286467854</v>
      </c>
      <c r="M60">
        <f t="shared" si="8"/>
        <v>0.38037514196609434</v>
      </c>
      <c r="N60">
        <f t="shared" si="9"/>
        <v>2.4046901153274765</v>
      </c>
      <c r="O60">
        <f t="shared" si="10"/>
        <v>1.0164939103009274</v>
      </c>
      <c r="Y60" s="5"/>
    </row>
    <row r="61" spans="2:25" x14ac:dyDescent="0.25">
      <c r="B61" s="1">
        <v>73</v>
      </c>
      <c r="C61">
        <v>1326.7540800000002</v>
      </c>
      <c r="D61">
        <v>1351.1265700000001</v>
      </c>
      <c r="E61" s="5">
        <f t="shared" si="3"/>
        <v>24.372489999999971</v>
      </c>
      <c r="F61">
        <f t="shared" si="11"/>
        <v>1338.940325</v>
      </c>
      <c r="G61">
        <f t="shared" si="12"/>
        <v>11.496682102190729</v>
      </c>
      <c r="H61">
        <f t="shared" si="13"/>
        <v>49.306885897809295</v>
      </c>
      <c r="I61">
        <f t="shared" si="14"/>
        <v>30.40178400000001</v>
      </c>
      <c r="J61">
        <f t="shared" si="5"/>
        <v>1.8038643115426238</v>
      </c>
      <c r="K61">
        <f t="shared" si="6"/>
        <v>1.837001322807311</v>
      </c>
      <c r="L61">
        <f t="shared" si="7"/>
        <v>1.3925326286467854</v>
      </c>
      <c r="M61">
        <f t="shared" si="8"/>
        <v>0.38037514196609434</v>
      </c>
      <c r="N61">
        <f t="shared" si="9"/>
        <v>2.4046901153274765</v>
      </c>
      <c r="O61">
        <f t="shared" si="10"/>
        <v>1.0183700132280731</v>
      </c>
      <c r="Y61" s="5"/>
    </row>
    <row r="62" spans="2:25" x14ac:dyDescent="0.25">
      <c r="B62" s="1">
        <v>74</v>
      </c>
      <c r="C62">
        <v>1325.66255</v>
      </c>
      <c r="D62">
        <v>1352.2239299999999</v>
      </c>
      <c r="E62" s="5">
        <f t="shared" si="3"/>
        <v>26.561379999999872</v>
      </c>
      <c r="F62">
        <f t="shared" si="11"/>
        <v>1338.9432400000001</v>
      </c>
      <c r="G62">
        <f t="shared" si="12"/>
        <v>11.496682102190729</v>
      </c>
      <c r="H62">
        <f t="shared" si="13"/>
        <v>49.306885897809295</v>
      </c>
      <c r="I62">
        <f t="shared" si="14"/>
        <v>30.40178400000001</v>
      </c>
      <c r="J62">
        <f t="shared" si="5"/>
        <v>1.9642737723181598</v>
      </c>
      <c r="K62">
        <f t="shared" si="6"/>
        <v>2.0036305619405081</v>
      </c>
      <c r="L62">
        <f t="shared" si="7"/>
        <v>1.3925326286467854</v>
      </c>
      <c r="M62">
        <f t="shared" si="8"/>
        <v>0.38037514196609434</v>
      </c>
      <c r="N62">
        <f t="shared" si="9"/>
        <v>2.4046901153274765</v>
      </c>
      <c r="O62">
        <f t="shared" si="10"/>
        <v>1.0200363056194051</v>
      </c>
      <c r="Y62" s="5"/>
    </row>
    <row r="63" spans="2:25" x14ac:dyDescent="0.25">
      <c r="B63" s="1">
        <v>75</v>
      </c>
      <c r="C63">
        <v>1326.11382</v>
      </c>
      <c r="D63">
        <v>1355.14878</v>
      </c>
      <c r="E63" s="5">
        <f t="shared" si="3"/>
        <v>29.034959999999955</v>
      </c>
      <c r="F63">
        <f t="shared" si="11"/>
        <v>1340.6313</v>
      </c>
      <c r="G63">
        <f t="shared" si="12"/>
        <v>11.496682102190729</v>
      </c>
      <c r="H63">
        <f t="shared" si="13"/>
        <v>49.306885897809295</v>
      </c>
      <c r="I63">
        <f t="shared" si="14"/>
        <v>30.40178400000001</v>
      </c>
      <c r="J63">
        <f t="shared" si="5"/>
        <v>2.1425662206624985</v>
      </c>
      <c r="K63">
        <f t="shared" si="6"/>
        <v>2.1894772199870411</v>
      </c>
      <c r="L63">
        <f t="shared" si="7"/>
        <v>1.3925326286467854</v>
      </c>
      <c r="M63">
        <f t="shared" si="8"/>
        <v>0.38037514196609434</v>
      </c>
      <c r="N63">
        <f t="shared" si="9"/>
        <v>2.4046901153274765</v>
      </c>
      <c r="O63">
        <f t="shared" si="10"/>
        <v>1.0218947721998703</v>
      </c>
      <c r="Y63" s="5"/>
    </row>
    <row r="64" spans="2:25" x14ac:dyDescent="0.25">
      <c r="B64" s="1">
        <v>76</v>
      </c>
      <c r="C64">
        <v>1326.1614500000001</v>
      </c>
      <c r="D64">
        <v>1356.44732</v>
      </c>
      <c r="E64" s="5">
        <f t="shared" si="3"/>
        <v>30.285869999999932</v>
      </c>
      <c r="F64">
        <f t="shared" si="11"/>
        <v>1341.3043849999999</v>
      </c>
      <c r="G64">
        <f t="shared" si="12"/>
        <v>11.496682102190729</v>
      </c>
      <c r="H64">
        <f t="shared" si="13"/>
        <v>49.306885897809295</v>
      </c>
      <c r="I64">
        <f t="shared" si="14"/>
        <v>30.40178400000001</v>
      </c>
      <c r="J64">
        <f t="shared" si="5"/>
        <v>2.2327346999365911</v>
      </c>
      <c r="K64">
        <f t="shared" si="6"/>
        <v>2.2837242026602365</v>
      </c>
      <c r="L64">
        <f t="shared" si="7"/>
        <v>1.3925326286467854</v>
      </c>
      <c r="M64">
        <f t="shared" si="8"/>
        <v>0.38037514196609434</v>
      </c>
      <c r="N64">
        <f t="shared" si="9"/>
        <v>2.4046901153274765</v>
      </c>
      <c r="O64">
        <f t="shared" si="10"/>
        <v>1.0228372420266023</v>
      </c>
      <c r="Y64" s="5"/>
    </row>
    <row r="65" spans="2:25" x14ac:dyDescent="0.25">
      <c r="B65" s="1">
        <v>77</v>
      </c>
      <c r="C65">
        <v>1325.69946</v>
      </c>
      <c r="D65">
        <v>1352.7309399999999</v>
      </c>
      <c r="E65" s="5">
        <f t="shared" si="3"/>
        <v>27.031479999999874</v>
      </c>
      <c r="F65">
        <f t="shared" si="11"/>
        <v>1339.2152000000001</v>
      </c>
      <c r="G65">
        <f t="shared" si="12"/>
        <v>11.496682102190729</v>
      </c>
      <c r="H65">
        <f t="shared" si="13"/>
        <v>49.306885897809295</v>
      </c>
      <c r="I65">
        <f t="shared" si="14"/>
        <v>30.40178400000001</v>
      </c>
      <c r="J65">
        <f t="shared" si="5"/>
        <v>1.9982894750673681</v>
      </c>
      <c r="K65">
        <f t="shared" si="6"/>
        <v>2.0390353029184967</v>
      </c>
      <c r="L65">
        <f t="shared" si="7"/>
        <v>1.3925326286467854</v>
      </c>
      <c r="M65">
        <f t="shared" si="8"/>
        <v>0.38037514196609434</v>
      </c>
      <c r="N65">
        <f t="shared" si="9"/>
        <v>2.4046901153274765</v>
      </c>
      <c r="O65">
        <f t="shared" si="10"/>
        <v>1.0203903530291849</v>
      </c>
      <c r="Y65" s="5"/>
    </row>
    <row r="66" spans="2:25" s="5" customFormat="1" x14ac:dyDescent="0.25">
      <c r="B66" s="15">
        <v>78</v>
      </c>
      <c r="C66" s="14">
        <v>1531.31367</v>
      </c>
      <c r="D66" s="14">
        <v>1553.13292</v>
      </c>
      <c r="E66" s="14">
        <f t="shared" si="3"/>
        <v>21.819250000000011</v>
      </c>
      <c r="F66" s="14">
        <f t="shared" ref="F66:F81" si="15">AVERAGE(C66,D66)</f>
        <v>1542.223295</v>
      </c>
      <c r="G66" s="9">
        <f t="shared" ref="G66:G81" si="16">$G$86</f>
        <v>11.496682102190729</v>
      </c>
      <c r="H66" s="9">
        <f t="shared" ref="H66:H81" si="17">$G$87</f>
        <v>49.306885897809295</v>
      </c>
      <c r="I66" s="9">
        <f t="shared" ref="I66:I81" si="18">$E$82</f>
        <v>30.40178400000001</v>
      </c>
      <c r="J66" s="9">
        <f t="shared" si="5"/>
        <v>1.4048540030945973</v>
      </c>
      <c r="K66" s="9">
        <f t="shared" si="6"/>
        <v>1.4248713655119405</v>
      </c>
      <c r="L66" s="9">
        <f t="shared" si="7"/>
        <v>1.3925326286467854</v>
      </c>
      <c r="M66" s="9">
        <f t="shared" si="8"/>
        <v>0.38037514196609434</v>
      </c>
      <c r="N66" s="9">
        <f t="shared" si="9"/>
        <v>2.4046901153274765</v>
      </c>
      <c r="O66" s="9">
        <f t="shared" si="10"/>
        <v>1.0142487136551195</v>
      </c>
      <c r="W66"/>
      <c r="X66"/>
    </row>
    <row r="67" spans="2:25" s="5" customFormat="1" x14ac:dyDescent="0.25">
      <c r="B67" s="15">
        <v>79</v>
      </c>
      <c r="C67" s="2">
        <v>1529.3243600000001</v>
      </c>
      <c r="D67" s="2">
        <v>1558.5487700000001</v>
      </c>
      <c r="E67" s="2">
        <f t="shared" ref="E67:E81" si="19">D67-C67</f>
        <v>29.224410000000034</v>
      </c>
      <c r="F67" s="2">
        <f t="shared" si="15"/>
        <v>1543.936565</v>
      </c>
      <c r="G67" s="10">
        <f t="shared" si="16"/>
        <v>11.496682102190729</v>
      </c>
      <c r="H67" s="10">
        <f t="shared" si="17"/>
        <v>49.306885897809295</v>
      </c>
      <c r="I67" s="10">
        <f t="shared" si="18"/>
        <v>30.40178400000001</v>
      </c>
      <c r="J67" s="10">
        <f t="shared" ref="J67:J81" si="20">(E67/D67)*100</f>
        <v>1.8751039789406163</v>
      </c>
      <c r="K67" s="10">
        <f t="shared" ref="K67:K83" si="21">(D67-C67)/C67*100</f>
        <v>1.9109360162156859</v>
      </c>
      <c r="L67" s="10">
        <f t="shared" ref="L67:L81" si="22">$K$82</f>
        <v>1.3925326286467854</v>
      </c>
      <c r="M67" s="10">
        <f t="shared" ref="M67:M81" si="23">$O$86</f>
        <v>0.38037514196609434</v>
      </c>
      <c r="N67" s="10">
        <f t="shared" ref="N67:N81" si="24">$O$87</f>
        <v>2.4046901153274765</v>
      </c>
      <c r="O67" s="10">
        <f t="shared" ref="O67:O81" si="25">D67/C67</f>
        <v>1.0191093601621568</v>
      </c>
      <c r="W67"/>
      <c r="X67"/>
    </row>
    <row r="68" spans="2:25" s="5" customFormat="1" x14ac:dyDescent="0.25">
      <c r="B68" s="15">
        <v>80</v>
      </c>
      <c r="C68" s="2">
        <v>1528.75071</v>
      </c>
      <c r="D68" s="2">
        <v>1558.3270300000001</v>
      </c>
      <c r="E68" s="2">
        <f t="shared" si="19"/>
        <v>29.576320000000123</v>
      </c>
      <c r="F68" s="2">
        <f t="shared" si="15"/>
        <v>1543.5388700000001</v>
      </c>
      <c r="G68" s="10">
        <f t="shared" si="16"/>
        <v>11.496682102190729</v>
      </c>
      <c r="H68" s="10">
        <f t="shared" si="17"/>
        <v>49.306885897809295</v>
      </c>
      <c r="I68" s="10">
        <f t="shared" si="18"/>
        <v>30.40178400000001</v>
      </c>
      <c r="J68" s="10">
        <f t="shared" si="20"/>
        <v>1.897953345518246</v>
      </c>
      <c r="K68" s="10">
        <f t="shared" si="21"/>
        <v>1.9346725274783438</v>
      </c>
      <c r="L68" s="10">
        <f t="shared" si="22"/>
        <v>1.3925326286467854</v>
      </c>
      <c r="M68" s="10">
        <f t="shared" si="23"/>
        <v>0.38037514196609434</v>
      </c>
      <c r="N68" s="10">
        <f t="shared" si="24"/>
        <v>2.4046901153274765</v>
      </c>
      <c r="O68" s="10">
        <f t="shared" si="25"/>
        <v>1.0193467252747834</v>
      </c>
      <c r="W68"/>
      <c r="X68"/>
    </row>
    <row r="69" spans="2:25" s="5" customFormat="1" x14ac:dyDescent="0.25">
      <c r="B69" s="15">
        <v>81</v>
      </c>
      <c r="C69" s="2">
        <v>1532.88021</v>
      </c>
      <c r="D69" s="2">
        <v>1551.9938700000002</v>
      </c>
      <c r="E69" s="2">
        <f t="shared" si="19"/>
        <v>19.113660000000209</v>
      </c>
      <c r="F69" s="2">
        <f t="shared" si="15"/>
        <v>1542.4370400000003</v>
      </c>
      <c r="G69" s="10">
        <f t="shared" si="16"/>
        <v>11.496682102190729</v>
      </c>
      <c r="H69" s="10">
        <f t="shared" si="17"/>
        <v>49.306885897809295</v>
      </c>
      <c r="I69" s="10">
        <f t="shared" si="18"/>
        <v>30.40178400000001</v>
      </c>
      <c r="J69" s="10">
        <f t="shared" si="20"/>
        <v>1.2315551220572931</v>
      </c>
      <c r="K69" s="10">
        <f t="shared" si="21"/>
        <v>1.246911524808596</v>
      </c>
      <c r="L69" s="10">
        <f t="shared" si="22"/>
        <v>1.3925326286467854</v>
      </c>
      <c r="M69" s="10">
        <f t="shared" si="23"/>
        <v>0.38037514196609434</v>
      </c>
      <c r="N69" s="10">
        <f t="shared" si="24"/>
        <v>2.4046901153274765</v>
      </c>
      <c r="O69" s="10">
        <f t="shared" si="25"/>
        <v>1.012469115248086</v>
      </c>
      <c r="W69"/>
      <c r="X69"/>
    </row>
    <row r="70" spans="2:25" x14ac:dyDescent="0.25">
      <c r="B70" s="1">
        <v>82</v>
      </c>
      <c r="C70" s="10">
        <v>1529.2655099999999</v>
      </c>
      <c r="D70" s="10">
        <v>1554.4108000000001</v>
      </c>
      <c r="E70" s="2">
        <f t="shared" si="19"/>
        <v>25.145290000000159</v>
      </c>
      <c r="F70" s="10">
        <f t="shared" si="15"/>
        <v>1541.8381549999999</v>
      </c>
      <c r="G70" s="10">
        <f t="shared" si="16"/>
        <v>11.496682102190729</v>
      </c>
      <c r="H70" s="10">
        <f t="shared" si="17"/>
        <v>49.306885897809295</v>
      </c>
      <c r="I70" s="10">
        <f t="shared" si="18"/>
        <v>30.40178400000001</v>
      </c>
      <c r="J70" s="10">
        <f t="shared" si="20"/>
        <v>1.6176733975343041</v>
      </c>
      <c r="K70" s="10">
        <f t="shared" si="21"/>
        <v>1.6442723539877757</v>
      </c>
      <c r="L70" s="10">
        <f t="shared" si="22"/>
        <v>1.3925326286467854</v>
      </c>
      <c r="M70" s="10">
        <f t="shared" si="23"/>
        <v>0.38037514196609434</v>
      </c>
      <c r="N70" s="10">
        <f t="shared" si="24"/>
        <v>2.4046901153274765</v>
      </c>
      <c r="O70" s="10">
        <f t="shared" si="25"/>
        <v>1.0164427235398779</v>
      </c>
      <c r="Y70" s="5"/>
    </row>
    <row r="71" spans="2:25" x14ac:dyDescent="0.25">
      <c r="B71" s="1">
        <v>83</v>
      </c>
      <c r="C71" s="10">
        <v>1529.0833700000001</v>
      </c>
      <c r="D71" s="10">
        <v>1555.80629</v>
      </c>
      <c r="E71" s="2">
        <f t="shared" si="19"/>
        <v>26.722919999999931</v>
      </c>
      <c r="F71" s="10">
        <f t="shared" si="15"/>
        <v>1542.4448299999999</v>
      </c>
      <c r="G71" s="10">
        <f t="shared" si="16"/>
        <v>11.496682102190729</v>
      </c>
      <c r="H71" s="10">
        <f t="shared" si="17"/>
        <v>49.306885897809295</v>
      </c>
      <c r="I71" s="10">
        <f t="shared" si="18"/>
        <v>30.40178400000001</v>
      </c>
      <c r="J71" s="10">
        <f t="shared" si="20"/>
        <v>1.71762514213771</v>
      </c>
      <c r="K71" s="10">
        <f t="shared" si="21"/>
        <v>1.7476430994079761</v>
      </c>
      <c r="L71" s="10">
        <f t="shared" si="22"/>
        <v>1.3925326286467854</v>
      </c>
      <c r="M71" s="10">
        <f t="shared" si="23"/>
        <v>0.38037514196609434</v>
      </c>
      <c r="N71" s="10">
        <f t="shared" si="24"/>
        <v>2.4046901153274765</v>
      </c>
      <c r="O71" s="10">
        <f t="shared" si="25"/>
        <v>1.0174764309940798</v>
      </c>
      <c r="Y71" s="5"/>
    </row>
    <row r="72" spans="2:25" x14ac:dyDescent="0.25">
      <c r="B72" s="1">
        <v>84</v>
      </c>
      <c r="C72" s="10">
        <v>1527.6733400000001</v>
      </c>
      <c r="D72" s="10">
        <v>1555.17947</v>
      </c>
      <c r="E72" s="2">
        <f t="shared" si="19"/>
        <v>27.506129999999985</v>
      </c>
      <c r="F72" s="10">
        <f t="shared" si="15"/>
        <v>1541.4264050000002</v>
      </c>
      <c r="G72" s="10">
        <f t="shared" si="16"/>
        <v>11.496682102190729</v>
      </c>
      <c r="H72" s="10">
        <f t="shared" si="17"/>
        <v>49.306885897809295</v>
      </c>
      <c r="I72" s="10">
        <f t="shared" si="18"/>
        <v>30.40178400000001</v>
      </c>
      <c r="J72" s="10">
        <f t="shared" si="20"/>
        <v>1.7686788265022548</v>
      </c>
      <c r="K72" s="10">
        <f t="shared" si="21"/>
        <v>1.8005243188966027</v>
      </c>
      <c r="L72" s="10">
        <f t="shared" si="22"/>
        <v>1.3925326286467854</v>
      </c>
      <c r="M72" s="10">
        <f t="shared" si="23"/>
        <v>0.38037514196609434</v>
      </c>
      <c r="N72" s="10">
        <f t="shared" si="24"/>
        <v>2.4046901153274765</v>
      </c>
      <c r="O72" s="10">
        <f t="shared" si="25"/>
        <v>1.0180052431889661</v>
      </c>
      <c r="Y72" s="5"/>
    </row>
    <row r="73" spans="2:25" x14ac:dyDescent="0.25">
      <c r="B73" s="1">
        <v>85</v>
      </c>
      <c r="C73" s="20">
        <v>1524.9841100000001</v>
      </c>
      <c r="D73" s="20">
        <v>1552.7940700000001</v>
      </c>
      <c r="E73" s="35">
        <f t="shared" si="19"/>
        <v>27.809960000000046</v>
      </c>
      <c r="F73" s="20">
        <f t="shared" si="15"/>
        <v>1538.8890900000001</v>
      </c>
      <c r="G73" s="20">
        <f t="shared" si="16"/>
        <v>11.496682102190729</v>
      </c>
      <c r="H73" s="20">
        <f t="shared" si="17"/>
        <v>49.306885897809295</v>
      </c>
      <c r="I73" s="20">
        <f t="shared" si="18"/>
        <v>30.40178400000001</v>
      </c>
      <c r="J73" s="20">
        <f t="shared" si="20"/>
        <v>1.7909625324625336</v>
      </c>
      <c r="K73" s="20">
        <f t="shared" si="21"/>
        <v>1.8236229359793161</v>
      </c>
      <c r="L73" s="20">
        <f t="shared" si="22"/>
        <v>1.3925326286467854</v>
      </c>
      <c r="M73" s="20">
        <f t="shared" si="23"/>
        <v>0.38037514196609434</v>
      </c>
      <c r="N73" s="20">
        <f t="shared" si="24"/>
        <v>2.4046901153274765</v>
      </c>
      <c r="O73" s="20">
        <f t="shared" si="25"/>
        <v>1.0182362293597931</v>
      </c>
      <c r="Y73" s="5"/>
    </row>
    <row r="74" spans="2:25" x14ac:dyDescent="0.25">
      <c r="B74" s="1">
        <v>86</v>
      </c>
      <c r="C74">
        <v>870.02094999999997</v>
      </c>
      <c r="D74">
        <v>884.32898999999998</v>
      </c>
      <c r="E74" s="5">
        <f t="shared" si="19"/>
        <v>14.308040000000005</v>
      </c>
      <c r="F74">
        <f t="shared" si="15"/>
        <v>877.17497000000003</v>
      </c>
      <c r="G74">
        <f t="shared" si="16"/>
        <v>11.496682102190729</v>
      </c>
      <c r="H74">
        <f t="shared" si="17"/>
        <v>49.306885897809295</v>
      </c>
      <c r="I74">
        <f t="shared" si="18"/>
        <v>30.40178400000001</v>
      </c>
      <c r="J74">
        <f t="shared" si="20"/>
        <v>1.6179544221432802</v>
      </c>
      <c r="K74">
        <f t="shared" si="21"/>
        <v>1.6445626970247103</v>
      </c>
      <c r="L74">
        <f t="shared" si="22"/>
        <v>1.3925326286467854</v>
      </c>
      <c r="M74">
        <f t="shared" si="23"/>
        <v>0.38037514196609434</v>
      </c>
      <c r="N74">
        <f t="shared" si="24"/>
        <v>2.4046901153274765</v>
      </c>
      <c r="O74">
        <f t="shared" si="25"/>
        <v>1.0164456269702471</v>
      </c>
      <c r="Y74" s="5"/>
    </row>
    <row r="75" spans="2:25" x14ac:dyDescent="0.25">
      <c r="B75" s="1">
        <v>87</v>
      </c>
      <c r="C75">
        <v>870.20416</v>
      </c>
      <c r="D75">
        <v>887.16760999999997</v>
      </c>
      <c r="E75" s="5">
        <f t="shared" si="19"/>
        <v>16.963449999999966</v>
      </c>
      <c r="F75">
        <f t="shared" si="15"/>
        <v>878.68588499999998</v>
      </c>
      <c r="G75">
        <f t="shared" si="16"/>
        <v>11.496682102190729</v>
      </c>
      <c r="H75">
        <f t="shared" si="17"/>
        <v>49.306885897809295</v>
      </c>
      <c r="I75">
        <f t="shared" si="18"/>
        <v>30.40178400000001</v>
      </c>
      <c r="J75">
        <f t="shared" si="20"/>
        <v>1.9120907716637634</v>
      </c>
      <c r="K75">
        <f t="shared" si="21"/>
        <v>1.9493643882373495</v>
      </c>
      <c r="L75">
        <f t="shared" si="22"/>
        <v>1.3925326286467854</v>
      </c>
      <c r="M75">
        <f t="shared" si="23"/>
        <v>0.38037514196609434</v>
      </c>
      <c r="N75">
        <f t="shared" si="24"/>
        <v>2.4046901153274765</v>
      </c>
      <c r="O75">
        <f t="shared" si="25"/>
        <v>1.0194936438823734</v>
      </c>
      <c r="Y75" s="5"/>
    </row>
    <row r="76" spans="2:25" x14ac:dyDescent="0.25">
      <c r="B76" s="1">
        <v>88</v>
      </c>
      <c r="C76">
        <v>869.44149000000004</v>
      </c>
      <c r="D76">
        <v>890.24692000000005</v>
      </c>
      <c r="E76" s="5">
        <f t="shared" si="19"/>
        <v>20.805430000000001</v>
      </c>
      <c r="F76">
        <f t="shared" si="15"/>
        <v>879.8442050000001</v>
      </c>
      <c r="G76">
        <f t="shared" si="16"/>
        <v>11.496682102190729</v>
      </c>
      <c r="H76">
        <f t="shared" si="17"/>
        <v>49.306885897809295</v>
      </c>
      <c r="I76">
        <f t="shared" si="18"/>
        <v>30.40178400000001</v>
      </c>
      <c r="J76">
        <f t="shared" si="20"/>
        <v>2.3370403797634034</v>
      </c>
      <c r="K76">
        <f t="shared" si="21"/>
        <v>2.3929649366054524</v>
      </c>
      <c r="L76">
        <f t="shared" si="22"/>
        <v>1.3925326286467854</v>
      </c>
      <c r="M76">
        <f t="shared" si="23"/>
        <v>0.38037514196609434</v>
      </c>
      <c r="N76">
        <f t="shared" si="24"/>
        <v>2.4046901153274765</v>
      </c>
      <c r="O76">
        <f t="shared" si="25"/>
        <v>1.0239296493660546</v>
      </c>
      <c r="Y76" s="5"/>
    </row>
    <row r="77" spans="2:25" x14ac:dyDescent="0.25">
      <c r="B77" s="1">
        <v>89</v>
      </c>
      <c r="C77">
        <v>870.00716</v>
      </c>
      <c r="D77">
        <v>880.12532999999996</v>
      </c>
      <c r="E77" s="5">
        <f t="shared" si="19"/>
        <v>10.118169999999964</v>
      </c>
      <c r="F77">
        <f t="shared" si="15"/>
        <v>875.06624499999998</v>
      </c>
      <c r="G77">
        <f t="shared" si="16"/>
        <v>11.496682102190729</v>
      </c>
      <c r="H77">
        <f t="shared" si="17"/>
        <v>49.306885897809295</v>
      </c>
      <c r="I77">
        <f t="shared" si="18"/>
        <v>30.40178400000001</v>
      </c>
      <c r="J77">
        <f t="shared" si="20"/>
        <v>1.1496283148673796</v>
      </c>
      <c r="K77">
        <f t="shared" si="21"/>
        <v>1.1629984746332391</v>
      </c>
      <c r="L77">
        <f t="shared" si="22"/>
        <v>1.3925326286467854</v>
      </c>
      <c r="M77">
        <f t="shared" si="23"/>
        <v>0.38037514196609434</v>
      </c>
      <c r="N77">
        <f t="shared" si="24"/>
        <v>2.4046901153274765</v>
      </c>
      <c r="O77">
        <f t="shared" si="25"/>
        <v>1.0116299847463324</v>
      </c>
      <c r="Y77" s="5"/>
    </row>
    <row r="78" spans="2:25" x14ac:dyDescent="0.25">
      <c r="B78" s="1">
        <v>90</v>
      </c>
      <c r="C78">
        <v>869.88889000000006</v>
      </c>
      <c r="D78">
        <v>882.74130000000002</v>
      </c>
      <c r="E78" s="5">
        <f t="shared" si="19"/>
        <v>12.852409999999963</v>
      </c>
      <c r="F78">
        <f t="shared" si="15"/>
        <v>876.31509500000004</v>
      </c>
      <c r="G78">
        <f t="shared" si="16"/>
        <v>11.496682102190729</v>
      </c>
      <c r="H78">
        <f t="shared" si="17"/>
        <v>49.306885897809295</v>
      </c>
      <c r="I78">
        <f t="shared" si="18"/>
        <v>30.40178400000001</v>
      </c>
      <c r="J78">
        <f t="shared" si="20"/>
        <v>1.4559656379507748</v>
      </c>
      <c r="K78">
        <f t="shared" si="21"/>
        <v>1.4774771982660868</v>
      </c>
      <c r="L78">
        <f t="shared" si="22"/>
        <v>1.3925326286467854</v>
      </c>
      <c r="M78">
        <f t="shared" si="23"/>
        <v>0.38037514196609434</v>
      </c>
      <c r="N78">
        <f t="shared" si="24"/>
        <v>2.4046901153274765</v>
      </c>
      <c r="O78">
        <f t="shared" si="25"/>
        <v>1.014774771982661</v>
      </c>
      <c r="Y78" s="5"/>
    </row>
    <row r="79" spans="2:25" x14ac:dyDescent="0.25">
      <c r="B79" s="1">
        <v>91</v>
      </c>
      <c r="C79">
        <v>868.0486800000001</v>
      </c>
      <c r="D79">
        <v>892.40425000000005</v>
      </c>
      <c r="E79" s="5">
        <f t="shared" si="19"/>
        <v>24.355569999999943</v>
      </c>
      <c r="F79">
        <f t="shared" si="15"/>
        <v>880.22646500000008</v>
      </c>
      <c r="G79">
        <f t="shared" si="16"/>
        <v>11.496682102190729</v>
      </c>
      <c r="H79">
        <f t="shared" si="17"/>
        <v>49.306885897809295</v>
      </c>
      <c r="I79">
        <f t="shared" si="18"/>
        <v>30.40178400000001</v>
      </c>
      <c r="J79">
        <f t="shared" si="20"/>
        <v>2.729208203569172</v>
      </c>
      <c r="K79">
        <f t="shared" si="21"/>
        <v>2.8057838876040844</v>
      </c>
      <c r="L79">
        <f t="shared" si="22"/>
        <v>1.3925326286467854</v>
      </c>
      <c r="M79">
        <f t="shared" si="23"/>
        <v>0.38037514196609434</v>
      </c>
      <c r="N79">
        <f t="shared" si="24"/>
        <v>2.4046901153274765</v>
      </c>
      <c r="O79">
        <f t="shared" si="25"/>
        <v>1.0280578388760409</v>
      </c>
      <c r="Y79" s="5"/>
    </row>
    <row r="80" spans="2:25" x14ac:dyDescent="0.25">
      <c r="B80" s="1">
        <v>92</v>
      </c>
      <c r="C80">
        <v>867.37905000000012</v>
      </c>
      <c r="D80">
        <v>891.55525</v>
      </c>
      <c r="E80" s="5">
        <f t="shared" si="19"/>
        <v>24.176199999999881</v>
      </c>
      <c r="F80">
        <f t="shared" si="15"/>
        <v>879.46715000000006</v>
      </c>
      <c r="G80">
        <f t="shared" si="16"/>
        <v>11.496682102190729</v>
      </c>
      <c r="H80">
        <f t="shared" si="17"/>
        <v>49.306885897809295</v>
      </c>
      <c r="I80">
        <f t="shared" si="18"/>
        <v>30.40178400000001</v>
      </c>
      <c r="J80">
        <f t="shared" si="20"/>
        <v>2.7116883670417375</v>
      </c>
      <c r="K80">
        <f t="shared" si="21"/>
        <v>2.7872704557482542</v>
      </c>
      <c r="L80">
        <f t="shared" si="22"/>
        <v>1.3925326286467854</v>
      </c>
      <c r="M80">
        <f t="shared" si="23"/>
        <v>0.38037514196609434</v>
      </c>
      <c r="N80">
        <f t="shared" si="24"/>
        <v>2.4046901153274765</v>
      </c>
      <c r="O80">
        <f t="shared" si="25"/>
        <v>1.0278727045574825</v>
      </c>
      <c r="Y80" s="5"/>
    </row>
    <row r="81" spans="1:25" x14ac:dyDescent="0.25">
      <c r="B81" s="1">
        <v>93</v>
      </c>
      <c r="C81">
        <v>868.03372999999999</v>
      </c>
      <c r="D81">
        <v>888.5023000000001</v>
      </c>
      <c r="E81" s="5">
        <f t="shared" si="19"/>
        <v>20.468570000000113</v>
      </c>
      <c r="F81">
        <f t="shared" si="15"/>
        <v>878.2680150000001</v>
      </c>
      <c r="G81">
        <f t="shared" si="16"/>
        <v>11.496682102190729</v>
      </c>
      <c r="H81">
        <f t="shared" si="17"/>
        <v>49.306885897809295</v>
      </c>
      <c r="I81">
        <f t="shared" si="18"/>
        <v>30.40178400000001</v>
      </c>
      <c r="J81" s="20">
        <f t="shared" si="20"/>
        <v>2.3037160399022163</v>
      </c>
      <c r="K81">
        <f t="shared" si="21"/>
        <v>2.3580385522576539</v>
      </c>
      <c r="L81">
        <f t="shared" si="22"/>
        <v>1.3925326286467854</v>
      </c>
      <c r="M81">
        <f t="shared" si="23"/>
        <v>0.38037514196609434</v>
      </c>
      <c r="N81">
        <f t="shared" si="24"/>
        <v>2.4046901153274765</v>
      </c>
      <c r="O81">
        <f t="shared" si="25"/>
        <v>1.0235803855225765</v>
      </c>
      <c r="Y81" s="5"/>
    </row>
    <row r="82" spans="1:25" s="9" customFormat="1" x14ac:dyDescent="0.25">
      <c r="E82" s="14">
        <f>AVERAGE(E2:E81)</f>
        <v>30.40178400000001</v>
      </c>
      <c r="F82" s="9" t="s">
        <v>0</v>
      </c>
      <c r="J82"/>
      <c r="K82" s="14">
        <f>AVERAGE(K2:K81)</f>
        <v>1.3925326286467854</v>
      </c>
    </row>
    <row r="83" spans="1:25" x14ac:dyDescent="0.25">
      <c r="A83" s="2"/>
      <c r="E83" s="2">
        <f>STDEV(E2:E81)</f>
        <v>9.6454601519435119</v>
      </c>
      <c r="F83" t="s">
        <v>1</v>
      </c>
      <c r="G83" s="10"/>
      <c r="H83" s="10"/>
      <c r="K83" s="2">
        <f>STDEV(K2:K81)</f>
        <v>0.51640688095953624</v>
      </c>
    </row>
    <row r="85" spans="1:25" ht="15.75" thickBot="1" x14ac:dyDescent="0.3">
      <c r="F85" t="s">
        <v>4</v>
      </c>
      <c r="N85" t="s">
        <v>4</v>
      </c>
    </row>
    <row r="86" spans="1:25" x14ac:dyDescent="0.25">
      <c r="F86" s="7" t="s">
        <v>2</v>
      </c>
      <c r="G86" s="3">
        <f>E82-(1.96*E83)</f>
        <v>11.496682102190729</v>
      </c>
      <c r="H86" t="s">
        <v>17</v>
      </c>
      <c r="I86" s="1" t="s">
        <v>24</v>
      </c>
      <c r="J86" s="16">
        <f>E83/E82</f>
        <v>0.31726625489949895</v>
      </c>
      <c r="K86">
        <f>J86*1+0</f>
        <v>0.31726625489949895</v>
      </c>
      <c r="L86">
        <f>E82/800</f>
        <v>3.8002230000000012E-2</v>
      </c>
      <c r="M86" t="s">
        <v>25</v>
      </c>
      <c r="N86" s="7" t="s">
        <v>2</v>
      </c>
      <c r="O86" s="3">
        <f>K82-(1.96*K83)</f>
        <v>0.38037514196609434</v>
      </c>
    </row>
    <row r="87" spans="1:25" ht="15.75" thickBot="1" x14ac:dyDescent="0.3">
      <c r="F87" s="8" t="s">
        <v>3</v>
      </c>
      <c r="G87" s="4">
        <f>E82+(1.96*E83)</f>
        <v>49.306885897809295</v>
      </c>
      <c r="H87" t="s">
        <v>18</v>
      </c>
      <c r="N87" s="8" t="s">
        <v>3</v>
      </c>
      <c r="O87" s="4">
        <f>K82+(1.96*K83)</f>
        <v>2.4046901153274765</v>
      </c>
    </row>
    <row r="89" spans="1:25" x14ac:dyDescent="0.25">
      <c r="F89" t="s">
        <v>7</v>
      </c>
      <c r="P89">
        <f>(G86-G87)/2</f>
        <v>-18.905101897809281</v>
      </c>
    </row>
    <row r="90" spans="1:25" x14ac:dyDescent="0.25">
      <c r="F90" s="11" t="s">
        <v>8</v>
      </c>
      <c r="G90">
        <f>((E83)^2)/93</f>
        <v>1.0003752854057006</v>
      </c>
    </row>
    <row r="91" spans="1:25" x14ac:dyDescent="0.25">
      <c r="F91" s="11" t="s">
        <v>9</v>
      </c>
      <c r="G91">
        <f>((E83)^2)/(2*(93-1))</f>
        <v>0.5056244649061421</v>
      </c>
    </row>
    <row r="92" spans="1:25" x14ac:dyDescent="0.25">
      <c r="F92" s="12" t="s">
        <v>10</v>
      </c>
      <c r="G92" s="10" t="s">
        <v>11</v>
      </c>
    </row>
    <row r="93" spans="1:25" x14ac:dyDescent="0.25">
      <c r="E93" s="11" t="s">
        <v>14</v>
      </c>
      <c r="F93" s="12" t="s">
        <v>12</v>
      </c>
      <c r="G93" s="10">
        <f>E83/(SQRT(93))</f>
        <v>1.0001876251012609</v>
      </c>
    </row>
    <row r="94" spans="1:25" ht="15.75" thickBot="1" x14ac:dyDescent="0.3">
      <c r="F94" s="13" t="s">
        <v>21</v>
      </c>
    </row>
    <row r="95" spans="1:25" ht="15" customHeight="1" x14ac:dyDescent="0.25">
      <c r="F95" s="22" t="s">
        <v>15</v>
      </c>
      <c r="G95" s="3">
        <f>E82+(1.984*G93)</f>
        <v>32.386156248200912</v>
      </c>
    </row>
    <row r="96" spans="1:25" ht="15.75" thickBot="1" x14ac:dyDescent="0.3">
      <c r="F96" s="23"/>
      <c r="G96" s="4">
        <f>E82-(1.984*G93)</f>
        <v>28.417411751799108</v>
      </c>
    </row>
    <row r="97" spans="3:12" x14ac:dyDescent="0.25">
      <c r="F97" s="24" t="s">
        <v>13</v>
      </c>
      <c r="G97" s="26">
        <f>1.71*G93</f>
        <v>1.7103208389231561</v>
      </c>
    </row>
    <row r="98" spans="3:12" ht="15.75" thickBot="1" x14ac:dyDescent="0.3">
      <c r="F98" s="25"/>
      <c r="G98" s="27"/>
    </row>
    <row r="99" spans="3:12" x14ac:dyDescent="0.25">
      <c r="E99" t="s">
        <v>17</v>
      </c>
      <c r="F99" s="28" t="s">
        <v>16</v>
      </c>
      <c r="G99" s="3">
        <f>G86-(1.984*G97)</f>
        <v>8.1034055577671875</v>
      </c>
    </row>
    <row r="100" spans="3:12" ht="15.75" thickBot="1" x14ac:dyDescent="0.3">
      <c r="F100" s="29"/>
      <c r="G100" s="4">
        <f>G86+(1.984*G97)</f>
        <v>14.88995864661427</v>
      </c>
    </row>
    <row r="101" spans="3:12" x14ac:dyDescent="0.25">
      <c r="E101" t="s">
        <v>18</v>
      </c>
      <c r="F101" s="28" t="s">
        <v>19</v>
      </c>
      <c r="G101" s="3">
        <f>G87-(1.984*G97)</f>
        <v>45.913609353385752</v>
      </c>
    </row>
    <row r="102" spans="3:12" ht="15.75" thickBot="1" x14ac:dyDescent="0.3">
      <c r="F102" s="29"/>
      <c r="G102" s="4">
        <f>G87+(1.984*G97)</f>
        <v>52.700162442232838</v>
      </c>
    </row>
    <row r="104" spans="3:12" x14ac:dyDescent="0.25">
      <c r="C104" s="2"/>
      <c r="D104" s="2"/>
      <c r="E104" s="2"/>
      <c r="F104" s="21"/>
      <c r="G104" s="2"/>
      <c r="H104" s="2"/>
      <c r="I104" s="2"/>
      <c r="J104" s="2"/>
      <c r="K104" s="2"/>
      <c r="L104" s="2"/>
    </row>
    <row r="105" spans="3:12" x14ac:dyDescent="0.25">
      <c r="C105" s="2"/>
      <c r="D105" s="2"/>
      <c r="E105" s="2"/>
      <c r="F105" s="21"/>
      <c r="G105" s="2"/>
      <c r="H105" s="2"/>
      <c r="I105" s="2"/>
      <c r="J105" s="2"/>
      <c r="K105" s="2"/>
      <c r="L105" s="2"/>
    </row>
    <row r="106" spans="3:12" x14ac:dyDescent="0.25">
      <c r="C106" s="2"/>
      <c r="D106" s="2"/>
      <c r="E106" s="2"/>
      <c r="F106" s="2"/>
      <c r="G106" s="2"/>
      <c r="H106" s="2"/>
      <c r="I106" s="2"/>
      <c r="J106" s="2"/>
      <c r="K106" s="2"/>
      <c r="L106" s="2"/>
    </row>
    <row r="107" spans="3:12" x14ac:dyDescent="0.25">
      <c r="C107" s="2"/>
      <c r="D107" s="2"/>
      <c r="E107" s="2"/>
      <c r="F107" s="2"/>
      <c r="G107" s="2"/>
      <c r="H107" s="2"/>
      <c r="I107" s="2"/>
      <c r="J107" s="2"/>
      <c r="K107" s="2"/>
      <c r="L107" s="2"/>
    </row>
    <row r="108" spans="3:12" x14ac:dyDescent="0.25">
      <c r="C108" s="2"/>
      <c r="D108" s="2"/>
      <c r="E108" s="2"/>
      <c r="F108" s="19"/>
      <c r="G108" s="19"/>
      <c r="H108" s="19"/>
      <c r="I108" s="19"/>
      <c r="J108" s="19"/>
      <c r="K108" s="2"/>
      <c r="L108" s="2"/>
    </row>
    <row r="109" spans="3:12" x14ac:dyDescent="0.25">
      <c r="C109" s="2"/>
      <c r="D109" s="2"/>
      <c r="E109" s="2"/>
      <c r="F109" s="19"/>
      <c r="G109" s="19"/>
      <c r="H109" s="19"/>
      <c r="I109" s="19"/>
      <c r="J109" s="19"/>
      <c r="K109" s="2"/>
      <c r="L109" s="2"/>
    </row>
    <row r="110" spans="3:12" x14ac:dyDescent="0.25">
      <c r="C110" s="2"/>
      <c r="D110" s="2"/>
      <c r="E110" s="2"/>
      <c r="F110" s="2"/>
      <c r="G110" s="2"/>
      <c r="H110" s="2"/>
      <c r="I110" s="2"/>
      <c r="J110" s="2"/>
      <c r="K110" s="2"/>
      <c r="L110" s="2"/>
    </row>
    <row r="111" spans="3:12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</row>
    <row r="112" spans="3:12" x14ac:dyDescent="0.25">
      <c r="C112" s="2"/>
      <c r="D112" s="2"/>
      <c r="E112" s="2"/>
      <c r="F112" s="19"/>
      <c r="G112" s="19"/>
      <c r="H112" s="19"/>
      <c r="I112" s="19"/>
      <c r="J112" s="19"/>
      <c r="K112" s="2"/>
      <c r="L112" s="2"/>
    </row>
    <row r="113" spans="3:12" x14ac:dyDescent="0.25">
      <c r="C113" s="2"/>
      <c r="D113" s="2"/>
      <c r="E113" s="2"/>
      <c r="F113" s="2"/>
      <c r="G113" s="2"/>
      <c r="H113" s="2"/>
      <c r="I113" s="2"/>
      <c r="J113" s="2"/>
      <c r="K113" s="2"/>
      <c r="L113" s="2"/>
    </row>
    <row r="114" spans="3:12" x14ac:dyDescent="0.25">
      <c r="C114" s="2"/>
      <c r="D114" s="2"/>
      <c r="E114" s="2"/>
      <c r="F114" s="2"/>
      <c r="G114" s="2"/>
      <c r="H114" s="2"/>
      <c r="I114" s="2"/>
      <c r="J114" s="2"/>
      <c r="K114" s="2"/>
      <c r="L114" s="2"/>
    </row>
    <row r="115" spans="3:12" x14ac:dyDescent="0.25">
      <c r="C115" s="2"/>
      <c r="D115" s="2"/>
      <c r="E115" s="2"/>
      <c r="F115" s="19"/>
      <c r="G115" s="2"/>
      <c r="H115" s="2"/>
      <c r="I115" s="2"/>
      <c r="J115" s="2"/>
      <c r="K115" s="2"/>
      <c r="L115" s="2"/>
    </row>
    <row r="116" spans="3:12" x14ac:dyDescent="0.25">
      <c r="C116" s="2"/>
      <c r="D116" s="2"/>
      <c r="E116" s="2"/>
      <c r="F116" s="2"/>
      <c r="G116" s="2"/>
      <c r="H116" s="2"/>
      <c r="I116" s="2"/>
      <c r="J116" s="2"/>
      <c r="K116" s="2"/>
      <c r="L116" s="2"/>
    </row>
    <row r="117" spans="3:12" x14ac:dyDescent="0.25">
      <c r="C117" s="2"/>
      <c r="D117" s="2"/>
      <c r="E117" s="2"/>
      <c r="F117" s="2"/>
      <c r="G117" s="2"/>
      <c r="H117" s="2"/>
      <c r="I117" s="2"/>
      <c r="J117" s="2"/>
      <c r="K117" s="2"/>
      <c r="L117" s="2"/>
    </row>
    <row r="118" spans="3:12" x14ac:dyDescent="0.25">
      <c r="C118" s="2"/>
      <c r="D118" s="2"/>
      <c r="E118" s="2"/>
      <c r="F118" s="2"/>
      <c r="G118" s="2"/>
      <c r="H118" s="2"/>
      <c r="I118" s="2"/>
      <c r="J118" s="2"/>
      <c r="K118" s="2"/>
      <c r="L118" s="2"/>
    </row>
    <row r="119" spans="3:12" x14ac:dyDescent="0.25">
      <c r="C119" s="2"/>
      <c r="D119" s="2"/>
      <c r="E119" s="2"/>
      <c r="F119" s="2"/>
      <c r="G119" s="2"/>
      <c r="H119" s="2"/>
      <c r="I119" s="2"/>
      <c r="J119" s="2"/>
      <c r="K119" s="2"/>
      <c r="L119" s="2"/>
    </row>
    <row r="120" spans="3:12" x14ac:dyDescent="0.25">
      <c r="C120" s="2"/>
      <c r="D120" s="2"/>
      <c r="E120" s="2"/>
      <c r="F120" s="2"/>
      <c r="G120" s="2"/>
      <c r="H120" s="2"/>
      <c r="I120" s="2"/>
      <c r="J120" s="2"/>
      <c r="K120" s="2"/>
      <c r="L120" s="2"/>
    </row>
    <row r="121" spans="3:12" x14ac:dyDescent="0.25">
      <c r="C121" s="2"/>
      <c r="D121" s="2"/>
      <c r="E121" s="2"/>
      <c r="F121" s="2"/>
      <c r="G121" s="2"/>
      <c r="H121" s="2"/>
      <c r="I121" s="2"/>
      <c r="J121" s="2"/>
      <c r="K121" s="2"/>
      <c r="L121" s="2"/>
    </row>
  </sheetData>
  <mergeCells count="6">
    <mergeCell ref="F104:F105"/>
    <mergeCell ref="F95:F96"/>
    <mergeCell ref="F97:F98"/>
    <mergeCell ref="G97:G98"/>
    <mergeCell ref="F99:F100"/>
    <mergeCell ref="F101:F102"/>
  </mergeCells>
  <pageMargins left="0.7" right="0.7" top="0.75" bottom="0.75" header="0.3" footer="0.3"/>
  <pageSetup paperSize="9" orientation="portrait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5"/>
  <sheetViews>
    <sheetView zoomScale="66" zoomScaleNormal="66" workbookViewId="0">
      <selection activeCell="AI50" sqref="AI50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2.42578125" bestFit="1" customWidth="1"/>
    <col min="8" max="8" width="9" bestFit="1" customWidth="1"/>
    <col min="9" max="9" width="12" bestFit="1" customWidth="1"/>
  </cols>
  <sheetData>
    <row r="1" spans="2:13" x14ac:dyDescent="0.25">
      <c r="C1" s="6" t="s">
        <v>22</v>
      </c>
      <c r="D1" s="6" t="s">
        <v>23</v>
      </c>
      <c r="E1" s="6" t="s">
        <v>5</v>
      </c>
      <c r="F1" s="6" t="s">
        <v>6</v>
      </c>
      <c r="I1" s="6" t="s">
        <v>20</v>
      </c>
    </row>
    <row r="2" spans="2:13" x14ac:dyDescent="0.25">
      <c r="B2" s="1">
        <v>1</v>
      </c>
      <c r="C2">
        <v>836.12530190685561</v>
      </c>
      <c r="D2">
        <v>836.93801164785737</v>
      </c>
      <c r="E2" s="5">
        <f>D2-C2</f>
        <v>0.81270974100175408</v>
      </c>
      <c r="F2">
        <f>AVERAGE(C2,D2)</f>
        <v>836.53165677735649</v>
      </c>
      <c r="G2">
        <f t="shared" ref="G2:G33" si="0">$G$86</f>
        <v>0.3848568714455044</v>
      </c>
      <c r="H2">
        <f t="shared" ref="H2:H33" si="1">$G$87</f>
        <v>2.3784385104372006</v>
      </c>
      <c r="I2">
        <f t="shared" ref="I2:I33" si="2">$E$82</f>
        <v>1.3816476909413524</v>
      </c>
      <c r="J2">
        <f>D2/C2</f>
        <v>1.0009719951532963</v>
      </c>
      <c r="K2">
        <f>EXP(E2)</f>
        <v>2.2540074954283806</v>
      </c>
      <c r="L2">
        <f>EXP(G2)</f>
        <v>1.4694039927200324</v>
      </c>
      <c r="M2">
        <f>EXP(H2)</f>
        <v>10.788044286553928</v>
      </c>
    </row>
    <row r="3" spans="2:13" x14ac:dyDescent="0.25">
      <c r="B3" s="1">
        <v>2</v>
      </c>
      <c r="C3">
        <v>835.9644222941339</v>
      </c>
      <c r="D3">
        <v>836.889652901094</v>
      </c>
      <c r="E3" s="5">
        <f t="shared" ref="E3:E66" si="3">D3-C3</f>
        <v>0.92523060696009907</v>
      </c>
      <c r="F3">
        <f t="shared" ref="F3:F66" si="4">AVERAGE(C3,D3)</f>
        <v>836.42703759761389</v>
      </c>
      <c r="G3">
        <f t="shared" si="0"/>
        <v>0.3848568714455044</v>
      </c>
      <c r="H3">
        <f t="shared" si="1"/>
        <v>2.3784385104372006</v>
      </c>
      <c r="I3">
        <f t="shared" si="2"/>
        <v>1.3816476909413524</v>
      </c>
      <c r="J3">
        <f t="shared" ref="J3:J66" si="5">D3/C3</f>
        <v>1.0011067822771942</v>
      </c>
      <c r="K3">
        <f t="shared" ref="K3:K66" si="6">EXP(E3)</f>
        <v>2.5224498877925292</v>
      </c>
      <c r="L3">
        <f t="shared" ref="L3:L66" si="7">EXP(G3)</f>
        <v>1.4694039927200324</v>
      </c>
      <c r="M3">
        <f t="shared" ref="M3:M66" si="8">EXP(H3)</f>
        <v>10.788044286553928</v>
      </c>
    </row>
    <row r="4" spans="2:13" x14ac:dyDescent="0.25">
      <c r="B4" s="1">
        <v>3</v>
      </c>
      <c r="C4">
        <v>836.06297796239971</v>
      </c>
      <c r="D4">
        <v>836.97511082164181</v>
      </c>
      <c r="E4" s="5">
        <f t="shared" si="3"/>
        <v>0.91213285924209231</v>
      </c>
      <c r="F4">
        <f t="shared" si="4"/>
        <v>836.51904439202076</v>
      </c>
      <c r="G4">
        <f t="shared" si="0"/>
        <v>0.3848568714455044</v>
      </c>
      <c r="H4">
        <f t="shared" si="1"/>
        <v>2.3784385104372006</v>
      </c>
      <c r="I4">
        <f t="shared" si="2"/>
        <v>1.3816476909413524</v>
      </c>
      <c r="J4">
        <f t="shared" si="5"/>
        <v>1.0010909858267676</v>
      </c>
      <c r="K4">
        <f t="shared" si="6"/>
        <v>2.4896268983816028</v>
      </c>
      <c r="L4">
        <f t="shared" si="7"/>
        <v>1.4694039927200324</v>
      </c>
      <c r="M4">
        <f t="shared" si="8"/>
        <v>10.788044286553928</v>
      </c>
    </row>
    <row r="5" spans="2:13" x14ac:dyDescent="0.25">
      <c r="B5" s="1">
        <v>4</v>
      </c>
      <c r="C5">
        <v>836.08072706315272</v>
      </c>
      <c r="D5">
        <v>837.16820229674886</v>
      </c>
      <c r="E5" s="5">
        <f t="shared" si="3"/>
        <v>1.0874752335961375</v>
      </c>
      <c r="F5">
        <f t="shared" si="4"/>
        <v>836.62446467995073</v>
      </c>
      <c r="G5">
        <f t="shared" si="0"/>
        <v>0.3848568714455044</v>
      </c>
      <c r="H5">
        <f t="shared" si="1"/>
        <v>2.3784385104372006</v>
      </c>
      <c r="I5">
        <f t="shared" si="2"/>
        <v>1.3816476909413524</v>
      </c>
      <c r="J5">
        <f t="shared" si="5"/>
        <v>1.0013006820973089</v>
      </c>
      <c r="K5">
        <f t="shared" si="6"/>
        <v>2.9667741970096557</v>
      </c>
      <c r="L5">
        <f t="shared" si="7"/>
        <v>1.4694039927200324</v>
      </c>
      <c r="M5">
        <f t="shared" si="8"/>
        <v>10.788044286553928</v>
      </c>
    </row>
    <row r="6" spans="2:13" x14ac:dyDescent="0.25">
      <c r="B6" s="1">
        <v>5</v>
      </c>
      <c r="C6">
        <v>836.09804279551645</v>
      </c>
      <c r="D6">
        <v>837.2384528744011</v>
      </c>
      <c r="E6" s="5">
        <f t="shared" si="3"/>
        <v>1.1404100788846563</v>
      </c>
      <c r="F6">
        <f t="shared" si="4"/>
        <v>836.66824783495872</v>
      </c>
      <c r="G6">
        <f t="shared" si="0"/>
        <v>0.3848568714455044</v>
      </c>
      <c r="H6">
        <f t="shared" si="1"/>
        <v>2.3784385104372006</v>
      </c>
      <c r="I6">
        <f t="shared" si="2"/>
        <v>1.3816476909413524</v>
      </c>
      <c r="J6">
        <f t="shared" si="5"/>
        <v>1.0013639669279355</v>
      </c>
      <c r="K6">
        <f t="shared" si="6"/>
        <v>3.1280508498118897</v>
      </c>
      <c r="L6">
        <f t="shared" si="7"/>
        <v>1.4694039927200324</v>
      </c>
      <c r="M6">
        <f t="shared" si="8"/>
        <v>10.788044286553928</v>
      </c>
    </row>
    <row r="7" spans="2:13" x14ac:dyDescent="0.25">
      <c r="B7" s="1">
        <v>6</v>
      </c>
      <c r="C7">
        <v>836.13632383986703</v>
      </c>
      <c r="D7">
        <v>837.02654916162885</v>
      </c>
      <c r="E7" s="5">
        <f t="shared" si="3"/>
        <v>0.89022532176181812</v>
      </c>
      <c r="F7">
        <f t="shared" si="4"/>
        <v>836.58143650074794</v>
      </c>
      <c r="G7">
        <f t="shared" si="0"/>
        <v>0.3848568714455044</v>
      </c>
      <c r="H7">
        <f t="shared" si="1"/>
        <v>2.3784385104372006</v>
      </c>
      <c r="I7">
        <f t="shared" si="2"/>
        <v>1.3816476909413524</v>
      </c>
      <c r="J7">
        <f t="shared" si="5"/>
        <v>1.0010646892096178</v>
      </c>
      <c r="K7">
        <f t="shared" si="6"/>
        <v>2.4356784008134418</v>
      </c>
      <c r="L7">
        <f t="shared" si="7"/>
        <v>1.4694039927200324</v>
      </c>
      <c r="M7">
        <f t="shared" si="8"/>
        <v>10.788044286553928</v>
      </c>
    </row>
    <row r="8" spans="2:13" x14ac:dyDescent="0.25">
      <c r="B8" s="1">
        <v>7</v>
      </c>
      <c r="C8">
        <v>836.18285476995652</v>
      </c>
      <c r="D8">
        <v>836.97392877116727</v>
      </c>
      <c r="E8" s="5">
        <f t="shared" si="3"/>
        <v>0.79107400121074534</v>
      </c>
      <c r="F8">
        <f t="shared" si="4"/>
        <v>836.57839177056189</v>
      </c>
      <c r="G8">
        <f t="shared" si="0"/>
        <v>0.3848568714455044</v>
      </c>
      <c r="H8">
        <f t="shared" si="1"/>
        <v>2.3784385104372006</v>
      </c>
      <c r="I8">
        <f t="shared" si="2"/>
        <v>1.3816476909413524</v>
      </c>
      <c r="J8">
        <f t="shared" si="5"/>
        <v>1.0009460538406141</v>
      </c>
      <c r="K8">
        <f t="shared" si="6"/>
        <v>2.2057641479258647</v>
      </c>
      <c r="L8">
        <f t="shared" si="7"/>
        <v>1.4694039927200324</v>
      </c>
      <c r="M8">
        <f t="shared" si="8"/>
        <v>10.788044286553928</v>
      </c>
    </row>
    <row r="9" spans="2:13" x14ac:dyDescent="0.25">
      <c r="B9" s="1">
        <v>8</v>
      </c>
      <c r="C9">
        <v>836.17262954230648</v>
      </c>
      <c r="D9">
        <v>837.07842968188402</v>
      </c>
      <c r="E9" s="5">
        <f t="shared" si="3"/>
        <v>0.90580013957753636</v>
      </c>
      <c r="F9">
        <f t="shared" si="4"/>
        <v>836.62552961209531</v>
      </c>
      <c r="G9">
        <f t="shared" si="0"/>
        <v>0.3848568714455044</v>
      </c>
      <c r="H9">
        <f t="shared" si="1"/>
        <v>2.3784385104372006</v>
      </c>
      <c r="I9">
        <f t="shared" si="2"/>
        <v>1.3816476909413524</v>
      </c>
      <c r="J9">
        <f t="shared" si="5"/>
        <v>1.0010832693005909</v>
      </c>
      <c r="K9">
        <f t="shared" si="6"/>
        <v>2.4739106051274367</v>
      </c>
      <c r="L9">
        <f t="shared" si="7"/>
        <v>1.4694039927200324</v>
      </c>
      <c r="M9">
        <f t="shared" si="8"/>
        <v>10.788044286553928</v>
      </c>
    </row>
    <row r="10" spans="2:13" x14ac:dyDescent="0.25">
      <c r="B10" s="1">
        <v>9</v>
      </c>
      <c r="C10">
        <v>836.09389810524362</v>
      </c>
      <c r="D10">
        <v>836.73308564802153</v>
      </c>
      <c r="E10" s="5">
        <f t="shared" si="3"/>
        <v>0.63918754277790413</v>
      </c>
      <c r="F10">
        <f t="shared" si="4"/>
        <v>836.41349187663263</v>
      </c>
      <c r="G10">
        <f t="shared" si="0"/>
        <v>0.3848568714455044</v>
      </c>
      <c r="H10">
        <f t="shared" si="1"/>
        <v>2.3784385104372006</v>
      </c>
      <c r="I10">
        <f t="shared" si="2"/>
        <v>1.3816476909413524</v>
      </c>
      <c r="J10">
        <f t="shared" si="5"/>
        <v>1.0007644925339443</v>
      </c>
      <c r="K10">
        <f t="shared" si="6"/>
        <v>1.8949406954694548</v>
      </c>
      <c r="L10">
        <f t="shared" si="7"/>
        <v>1.4694039927200324</v>
      </c>
      <c r="M10">
        <f t="shared" si="8"/>
        <v>10.788044286553928</v>
      </c>
    </row>
    <row r="11" spans="2:13" x14ac:dyDescent="0.25">
      <c r="B11" s="1">
        <v>11</v>
      </c>
      <c r="C11">
        <v>775.08752541481692</v>
      </c>
      <c r="D11">
        <v>776.39452230648544</v>
      </c>
      <c r="E11" s="5">
        <f t="shared" si="3"/>
        <v>1.3069968916685184</v>
      </c>
      <c r="F11">
        <f t="shared" si="4"/>
        <v>775.74102386065124</v>
      </c>
      <c r="G11">
        <f t="shared" si="0"/>
        <v>0.3848568714455044</v>
      </c>
      <c r="H11">
        <f t="shared" si="1"/>
        <v>2.3784385104372006</v>
      </c>
      <c r="I11">
        <f t="shared" si="2"/>
        <v>1.3816476909413524</v>
      </c>
      <c r="J11">
        <f t="shared" si="5"/>
        <v>1.0016862571629817</v>
      </c>
      <c r="K11">
        <f t="shared" si="6"/>
        <v>3.6950603666996775</v>
      </c>
      <c r="L11">
        <f t="shared" si="7"/>
        <v>1.4694039927200324</v>
      </c>
      <c r="M11">
        <f t="shared" si="8"/>
        <v>10.788044286553928</v>
      </c>
    </row>
    <row r="12" spans="2:13" x14ac:dyDescent="0.25">
      <c r="B12" s="1">
        <v>12</v>
      </c>
      <c r="C12">
        <v>775.4094101067659</v>
      </c>
      <c r="D12">
        <v>776.22612413286754</v>
      </c>
      <c r="E12" s="5">
        <f t="shared" si="3"/>
        <v>0.81671402610163568</v>
      </c>
      <c r="F12">
        <f t="shared" si="4"/>
        <v>775.81776711981672</v>
      </c>
      <c r="G12">
        <f t="shared" si="0"/>
        <v>0.3848568714455044</v>
      </c>
      <c r="H12">
        <f t="shared" si="1"/>
        <v>2.3784385104372006</v>
      </c>
      <c r="I12">
        <f t="shared" si="2"/>
        <v>1.3816476909413524</v>
      </c>
      <c r="J12">
        <f t="shared" si="5"/>
        <v>1.0010532681386846</v>
      </c>
      <c r="K12">
        <f t="shared" si="6"/>
        <v>2.2630512789168566</v>
      </c>
      <c r="L12">
        <f t="shared" si="7"/>
        <v>1.4694039927200324</v>
      </c>
      <c r="M12">
        <f t="shared" si="8"/>
        <v>10.788044286553928</v>
      </c>
    </row>
    <row r="13" spans="2:13" x14ac:dyDescent="0.25">
      <c r="B13" s="1">
        <v>13</v>
      </c>
      <c r="C13">
        <v>775.5774947374681</v>
      </c>
      <c r="D13">
        <v>777.17888373496362</v>
      </c>
      <c r="E13" s="5">
        <f t="shared" si="3"/>
        <v>1.6013889974955191</v>
      </c>
      <c r="F13">
        <f t="shared" si="4"/>
        <v>776.3781892362158</v>
      </c>
      <c r="G13">
        <f t="shared" si="0"/>
        <v>0.3848568714455044</v>
      </c>
      <c r="H13">
        <f t="shared" si="1"/>
        <v>2.3784385104372006</v>
      </c>
      <c r="I13">
        <f t="shared" si="2"/>
        <v>1.3816476909413524</v>
      </c>
      <c r="J13">
        <f t="shared" si="5"/>
        <v>1.002064769811349</v>
      </c>
      <c r="K13">
        <f t="shared" si="6"/>
        <v>4.959916954218297</v>
      </c>
      <c r="L13">
        <f t="shared" si="7"/>
        <v>1.4694039927200324</v>
      </c>
      <c r="M13">
        <f t="shared" si="8"/>
        <v>10.788044286553928</v>
      </c>
    </row>
    <row r="14" spans="2:13" x14ac:dyDescent="0.25">
      <c r="B14" s="1">
        <v>14</v>
      </c>
      <c r="C14">
        <v>775.41542426255455</v>
      </c>
      <c r="D14">
        <v>776.96805622317709</v>
      </c>
      <c r="E14" s="5">
        <f t="shared" si="3"/>
        <v>1.5526319606225343</v>
      </c>
      <c r="F14">
        <f t="shared" si="4"/>
        <v>776.19174024286576</v>
      </c>
      <c r="G14">
        <f t="shared" si="0"/>
        <v>0.3848568714455044</v>
      </c>
      <c r="H14">
        <f t="shared" si="1"/>
        <v>2.3784385104372006</v>
      </c>
      <c r="I14">
        <f t="shared" si="2"/>
        <v>1.3816476909413524</v>
      </c>
      <c r="J14">
        <f t="shared" si="5"/>
        <v>1.0020023227705319</v>
      </c>
      <c r="K14">
        <f t="shared" si="6"/>
        <v>4.723886919599213</v>
      </c>
      <c r="L14">
        <f t="shared" si="7"/>
        <v>1.4694039927200324</v>
      </c>
      <c r="M14">
        <f t="shared" si="8"/>
        <v>10.788044286553928</v>
      </c>
    </row>
    <row r="15" spans="2:13" x14ac:dyDescent="0.25">
      <c r="B15" s="1">
        <v>15</v>
      </c>
      <c r="C15">
        <v>775.61604974505747</v>
      </c>
      <c r="D15">
        <v>776.44369689139944</v>
      </c>
      <c r="E15" s="5">
        <f t="shared" si="3"/>
        <v>0.82764714634197389</v>
      </c>
      <c r="F15">
        <f t="shared" si="4"/>
        <v>776.02987331822851</v>
      </c>
      <c r="G15">
        <f t="shared" si="0"/>
        <v>0.3848568714455044</v>
      </c>
      <c r="H15">
        <f t="shared" si="1"/>
        <v>2.3784385104372006</v>
      </c>
      <c r="I15">
        <f t="shared" si="2"/>
        <v>1.3816476909413524</v>
      </c>
      <c r="J15">
        <f t="shared" si="5"/>
        <v>1.0010670835739075</v>
      </c>
      <c r="K15">
        <f t="shared" si="6"/>
        <v>2.2879292397164921</v>
      </c>
      <c r="L15">
        <f t="shared" si="7"/>
        <v>1.4694039927200324</v>
      </c>
      <c r="M15">
        <f t="shared" si="8"/>
        <v>10.788044286553928</v>
      </c>
    </row>
    <row r="16" spans="2:13" x14ac:dyDescent="0.25">
      <c r="B16" s="1">
        <v>16</v>
      </c>
      <c r="C16">
        <v>775.52454151688778</v>
      </c>
      <c r="D16">
        <v>777.37653278153016</v>
      </c>
      <c r="E16" s="5">
        <f t="shared" si="3"/>
        <v>1.8519912646423791</v>
      </c>
      <c r="F16">
        <f t="shared" si="4"/>
        <v>776.45053714920891</v>
      </c>
      <c r="G16">
        <f t="shared" si="0"/>
        <v>0.3848568714455044</v>
      </c>
      <c r="H16">
        <f t="shared" si="1"/>
        <v>2.3784385104372006</v>
      </c>
      <c r="I16">
        <f t="shared" si="2"/>
        <v>1.3816476909413524</v>
      </c>
      <c r="J16">
        <f t="shared" si="5"/>
        <v>1.0023880498494864</v>
      </c>
      <c r="K16">
        <f t="shared" si="6"/>
        <v>6.3724962234934992</v>
      </c>
      <c r="L16">
        <f t="shared" si="7"/>
        <v>1.4694039927200324</v>
      </c>
      <c r="M16">
        <f t="shared" si="8"/>
        <v>10.788044286553928</v>
      </c>
    </row>
    <row r="17" spans="2:13" x14ac:dyDescent="0.25">
      <c r="B17" s="1">
        <v>17</v>
      </c>
      <c r="C17">
        <v>748.53471250907921</v>
      </c>
      <c r="D17">
        <v>749.70082072833804</v>
      </c>
      <c r="E17" s="5">
        <f t="shared" si="3"/>
        <v>1.166108219258831</v>
      </c>
      <c r="F17">
        <f t="shared" si="4"/>
        <v>749.11776661870863</v>
      </c>
      <c r="G17">
        <f t="shared" si="0"/>
        <v>0.3848568714455044</v>
      </c>
      <c r="H17">
        <f t="shared" si="1"/>
        <v>2.3784385104372006</v>
      </c>
      <c r="I17">
        <f t="shared" si="2"/>
        <v>1.3816476909413524</v>
      </c>
      <c r="J17">
        <f t="shared" si="5"/>
        <v>1.0015578545654216</v>
      </c>
      <c r="K17">
        <f t="shared" si="6"/>
        <v>3.209477718088726</v>
      </c>
      <c r="L17">
        <f t="shared" si="7"/>
        <v>1.4694039927200324</v>
      </c>
      <c r="M17">
        <f t="shared" si="8"/>
        <v>10.788044286553928</v>
      </c>
    </row>
    <row r="18" spans="2:13" x14ac:dyDescent="0.25">
      <c r="B18" s="1">
        <v>18</v>
      </c>
      <c r="C18">
        <v>748.51018182678808</v>
      </c>
      <c r="D18">
        <v>750.89919632593262</v>
      </c>
      <c r="E18" s="5">
        <f t="shared" si="3"/>
        <v>2.3890144991445368</v>
      </c>
      <c r="F18">
        <f t="shared" si="4"/>
        <v>749.70468907636041</v>
      </c>
      <c r="G18">
        <f t="shared" si="0"/>
        <v>0.3848568714455044</v>
      </c>
      <c r="H18">
        <f t="shared" si="1"/>
        <v>2.3784385104372006</v>
      </c>
      <c r="I18">
        <f t="shared" si="2"/>
        <v>1.3816476909413524</v>
      </c>
      <c r="J18">
        <f t="shared" si="5"/>
        <v>1.0031916927212854</v>
      </c>
      <c r="K18">
        <f t="shared" si="6"/>
        <v>10.902743983342294</v>
      </c>
      <c r="L18">
        <f t="shared" si="7"/>
        <v>1.4694039927200324</v>
      </c>
      <c r="M18">
        <f t="shared" si="8"/>
        <v>10.788044286553928</v>
      </c>
    </row>
    <row r="19" spans="2:13" x14ac:dyDescent="0.25">
      <c r="B19" s="1">
        <v>20</v>
      </c>
      <c r="C19">
        <v>748.60409464545921</v>
      </c>
      <c r="D19">
        <v>750.00030948031053</v>
      </c>
      <c r="E19" s="5">
        <f t="shared" si="3"/>
        <v>1.396214834851321</v>
      </c>
      <c r="F19">
        <f t="shared" si="4"/>
        <v>749.30220206288482</v>
      </c>
      <c r="G19">
        <f t="shared" si="0"/>
        <v>0.3848568714455044</v>
      </c>
      <c r="H19">
        <f t="shared" si="1"/>
        <v>2.3784385104372006</v>
      </c>
      <c r="I19">
        <f t="shared" si="2"/>
        <v>1.3816476909413524</v>
      </c>
      <c r="J19">
        <f t="shared" si="5"/>
        <v>1.0018650911006739</v>
      </c>
      <c r="K19">
        <f t="shared" si="6"/>
        <v>4.0398793790288865</v>
      </c>
      <c r="L19">
        <f t="shared" si="7"/>
        <v>1.4694039927200324</v>
      </c>
      <c r="M19">
        <f t="shared" si="8"/>
        <v>10.788044286553928</v>
      </c>
    </row>
    <row r="20" spans="2:13" x14ac:dyDescent="0.25">
      <c r="B20" s="1">
        <v>21</v>
      </c>
      <c r="C20">
        <v>748.52156552567089</v>
      </c>
      <c r="D20">
        <v>749.87299013879647</v>
      </c>
      <c r="E20" s="5">
        <f t="shared" si="3"/>
        <v>1.3514246131255732</v>
      </c>
      <c r="F20">
        <f t="shared" si="4"/>
        <v>749.19727783223368</v>
      </c>
      <c r="G20">
        <f t="shared" si="0"/>
        <v>0.3848568714455044</v>
      </c>
      <c r="H20">
        <f t="shared" si="1"/>
        <v>2.3784385104372006</v>
      </c>
      <c r="I20">
        <f t="shared" si="2"/>
        <v>1.3816476909413524</v>
      </c>
      <c r="J20">
        <f t="shared" si="5"/>
        <v>1.0018054584869263</v>
      </c>
      <c r="K20">
        <f t="shared" si="6"/>
        <v>3.8629247859644718</v>
      </c>
      <c r="L20">
        <f t="shared" si="7"/>
        <v>1.4694039927200324</v>
      </c>
      <c r="M20">
        <f t="shared" si="8"/>
        <v>10.788044286553928</v>
      </c>
    </row>
    <row r="21" spans="2:13" x14ac:dyDescent="0.25">
      <c r="B21" s="1">
        <v>22</v>
      </c>
      <c r="C21">
        <v>748.51085604911043</v>
      </c>
      <c r="D21">
        <v>749.61554001259378</v>
      </c>
      <c r="E21" s="5">
        <f t="shared" si="3"/>
        <v>1.1046839634833532</v>
      </c>
      <c r="F21">
        <f t="shared" si="4"/>
        <v>749.06319803085216</v>
      </c>
      <c r="G21">
        <f t="shared" si="0"/>
        <v>0.3848568714455044</v>
      </c>
      <c r="H21">
        <f t="shared" si="1"/>
        <v>2.3784385104372006</v>
      </c>
      <c r="I21">
        <f t="shared" si="2"/>
        <v>1.3816476909413524</v>
      </c>
      <c r="J21">
        <f t="shared" si="5"/>
        <v>1.0014758422734364</v>
      </c>
      <c r="K21">
        <f t="shared" si="6"/>
        <v>3.0182704343852702</v>
      </c>
      <c r="L21">
        <f t="shared" si="7"/>
        <v>1.4694039927200324</v>
      </c>
      <c r="M21">
        <f t="shared" si="8"/>
        <v>10.788044286553928</v>
      </c>
    </row>
    <row r="22" spans="2:13" x14ac:dyDescent="0.25">
      <c r="B22" s="1">
        <v>23</v>
      </c>
      <c r="C22">
        <v>748.62163733832449</v>
      </c>
      <c r="D22">
        <v>749.82096601406829</v>
      </c>
      <c r="E22" s="5">
        <f t="shared" si="3"/>
        <v>1.1993286757438</v>
      </c>
      <c r="F22">
        <f t="shared" si="4"/>
        <v>749.22130167619639</v>
      </c>
      <c r="G22">
        <f t="shared" si="0"/>
        <v>0.3848568714455044</v>
      </c>
      <c r="H22">
        <f t="shared" si="1"/>
        <v>2.3784385104372006</v>
      </c>
      <c r="I22">
        <f t="shared" si="2"/>
        <v>1.3816476909413524</v>
      </c>
      <c r="J22">
        <f t="shared" si="5"/>
        <v>1.0016020491740099</v>
      </c>
      <c r="K22">
        <f t="shared" si="6"/>
        <v>3.3178887956944392</v>
      </c>
      <c r="L22">
        <f t="shared" si="7"/>
        <v>1.4694039927200324</v>
      </c>
      <c r="M22">
        <f t="shared" si="8"/>
        <v>10.788044286553928</v>
      </c>
    </row>
    <row r="23" spans="2:13" x14ac:dyDescent="0.25">
      <c r="B23" s="1">
        <v>24</v>
      </c>
      <c r="C23">
        <v>748.63443588135465</v>
      </c>
      <c r="D23">
        <v>749.94994470724384</v>
      </c>
      <c r="E23" s="5">
        <f t="shared" si="3"/>
        <v>1.3155088258891965</v>
      </c>
      <c r="F23">
        <f t="shared" si="4"/>
        <v>749.29219029429919</v>
      </c>
      <c r="G23">
        <f t="shared" si="0"/>
        <v>0.3848568714455044</v>
      </c>
      <c r="H23">
        <f t="shared" si="1"/>
        <v>2.3784385104372006</v>
      </c>
      <c r="I23">
        <f t="shared" si="2"/>
        <v>1.3816476909413524</v>
      </c>
      <c r="J23">
        <f t="shared" si="5"/>
        <v>1.0017572112139626</v>
      </c>
      <c r="K23">
        <f t="shared" si="6"/>
        <v>3.726646717241179</v>
      </c>
      <c r="L23">
        <f t="shared" si="7"/>
        <v>1.4694039927200324</v>
      </c>
      <c r="M23">
        <f t="shared" si="8"/>
        <v>10.788044286553928</v>
      </c>
    </row>
    <row r="24" spans="2:13" x14ac:dyDescent="0.25">
      <c r="B24" s="1">
        <v>25</v>
      </c>
      <c r="C24">
        <v>829.93109152888633</v>
      </c>
      <c r="D24">
        <v>830.90894653004921</v>
      </c>
      <c r="E24" s="5">
        <f t="shared" si="3"/>
        <v>0.97785500116287949</v>
      </c>
      <c r="F24">
        <f t="shared" si="4"/>
        <v>830.42001902946777</v>
      </c>
      <c r="G24">
        <f t="shared" si="0"/>
        <v>0.3848568714455044</v>
      </c>
      <c r="H24">
        <f t="shared" si="1"/>
        <v>2.3784385104372006</v>
      </c>
      <c r="I24">
        <f t="shared" si="2"/>
        <v>1.3816476909413524</v>
      </c>
      <c r="J24">
        <f t="shared" si="5"/>
        <v>1.001178236375458</v>
      </c>
      <c r="K24">
        <f t="shared" si="6"/>
        <v>2.658747111616846</v>
      </c>
      <c r="L24">
        <f t="shared" si="7"/>
        <v>1.4694039927200324</v>
      </c>
      <c r="M24">
        <f t="shared" si="8"/>
        <v>10.788044286553928</v>
      </c>
    </row>
    <row r="25" spans="2:13" x14ac:dyDescent="0.25">
      <c r="B25" s="1">
        <v>26</v>
      </c>
      <c r="C25">
        <v>829.88675304071955</v>
      </c>
      <c r="D25">
        <v>831.27595455951371</v>
      </c>
      <c r="E25" s="5">
        <f t="shared" si="3"/>
        <v>1.3892015187941524</v>
      </c>
      <c r="F25">
        <f t="shared" si="4"/>
        <v>830.58135380011663</v>
      </c>
      <c r="G25">
        <f t="shared" si="0"/>
        <v>0.3848568714455044</v>
      </c>
      <c r="H25">
        <f t="shared" si="1"/>
        <v>2.3784385104372006</v>
      </c>
      <c r="I25">
        <f t="shared" si="2"/>
        <v>1.3816476909413524</v>
      </c>
      <c r="J25">
        <f t="shared" si="5"/>
        <v>1.0016739651689874</v>
      </c>
      <c r="K25">
        <f t="shared" si="6"/>
        <v>4.011645550220468</v>
      </c>
      <c r="L25">
        <f t="shared" si="7"/>
        <v>1.4694039927200324</v>
      </c>
      <c r="M25">
        <f t="shared" si="8"/>
        <v>10.788044286553928</v>
      </c>
    </row>
    <row r="26" spans="2:13" x14ac:dyDescent="0.25">
      <c r="B26" s="1">
        <v>27</v>
      </c>
      <c r="C26">
        <v>829.88675304071955</v>
      </c>
      <c r="D26">
        <v>830.97737975195469</v>
      </c>
      <c r="E26" s="5">
        <f t="shared" si="3"/>
        <v>1.0906267112351316</v>
      </c>
      <c r="F26">
        <f t="shared" si="4"/>
        <v>830.43206639633718</v>
      </c>
      <c r="G26">
        <f t="shared" si="0"/>
        <v>0.3848568714455044</v>
      </c>
      <c r="H26">
        <f t="shared" si="1"/>
        <v>2.3784385104372006</v>
      </c>
      <c r="I26">
        <f t="shared" si="2"/>
        <v>1.3816476909413524</v>
      </c>
      <c r="J26">
        <f t="shared" si="5"/>
        <v>1.0013141873963394</v>
      </c>
      <c r="K26">
        <f t="shared" si="6"/>
        <v>2.9761386677610515</v>
      </c>
      <c r="L26">
        <f t="shared" si="7"/>
        <v>1.4694039927200324</v>
      </c>
      <c r="M26">
        <f t="shared" si="8"/>
        <v>10.788044286553928</v>
      </c>
    </row>
    <row r="27" spans="2:13" x14ac:dyDescent="0.25">
      <c r="B27" s="1">
        <v>37</v>
      </c>
      <c r="C27">
        <v>830.0047062059374</v>
      </c>
      <c r="D27">
        <v>830.70606091526975</v>
      </c>
      <c r="E27" s="5">
        <f t="shared" si="3"/>
        <v>0.70135470933234956</v>
      </c>
      <c r="F27">
        <f t="shared" si="4"/>
        <v>830.35538356060351</v>
      </c>
      <c r="G27">
        <f t="shared" si="0"/>
        <v>0.3848568714455044</v>
      </c>
      <c r="H27">
        <f t="shared" si="1"/>
        <v>2.3784385104372006</v>
      </c>
      <c r="I27">
        <f t="shared" si="2"/>
        <v>1.3816476909413524</v>
      </c>
      <c r="J27">
        <f t="shared" si="5"/>
        <v>1.0008450008826315</v>
      </c>
      <c r="K27">
        <f t="shared" si="6"/>
        <v>2.0164826057481666</v>
      </c>
      <c r="L27">
        <f t="shared" si="7"/>
        <v>1.4694039927200324</v>
      </c>
      <c r="M27">
        <f t="shared" si="8"/>
        <v>10.788044286553928</v>
      </c>
    </row>
    <row r="28" spans="2:13" x14ac:dyDescent="0.25">
      <c r="B28" s="1">
        <v>38</v>
      </c>
      <c r="C28">
        <v>829.74398194444666</v>
      </c>
      <c r="D28">
        <v>830.44179232049441</v>
      </c>
      <c r="E28" s="5">
        <f t="shared" si="3"/>
        <v>0.6978103760477552</v>
      </c>
      <c r="F28">
        <f t="shared" si="4"/>
        <v>830.09288713247054</v>
      </c>
      <c r="G28">
        <f t="shared" si="0"/>
        <v>0.3848568714455044</v>
      </c>
      <c r="H28">
        <f t="shared" si="1"/>
        <v>2.3784385104372006</v>
      </c>
      <c r="I28">
        <f t="shared" si="2"/>
        <v>1.3816476909413524</v>
      </c>
      <c r="J28">
        <f t="shared" si="5"/>
        <v>1.0008409948022914</v>
      </c>
      <c r="K28">
        <f t="shared" si="6"/>
        <v>2.0093481702082241</v>
      </c>
      <c r="L28">
        <f t="shared" si="7"/>
        <v>1.4694039927200324</v>
      </c>
      <c r="M28">
        <f t="shared" si="8"/>
        <v>10.788044286553928</v>
      </c>
    </row>
    <row r="29" spans="2:13" x14ac:dyDescent="0.25">
      <c r="B29" s="1">
        <v>39</v>
      </c>
      <c r="C29">
        <v>829.8364067062588</v>
      </c>
      <c r="D29">
        <v>830.36499195953559</v>
      </c>
      <c r="E29" s="5">
        <f t="shared" si="3"/>
        <v>0.52858525327678763</v>
      </c>
      <c r="F29">
        <f t="shared" si="4"/>
        <v>830.10069933289719</v>
      </c>
      <c r="G29">
        <f t="shared" si="0"/>
        <v>0.3848568714455044</v>
      </c>
      <c r="H29">
        <f t="shared" si="1"/>
        <v>2.3784385104372006</v>
      </c>
      <c r="I29">
        <f t="shared" si="2"/>
        <v>1.3816476909413524</v>
      </c>
      <c r="J29">
        <f t="shared" si="5"/>
        <v>1.0006369752507904</v>
      </c>
      <c r="K29">
        <f t="shared" si="6"/>
        <v>1.6965304491140165</v>
      </c>
      <c r="L29">
        <f t="shared" si="7"/>
        <v>1.4694039927200324</v>
      </c>
      <c r="M29">
        <f t="shared" si="8"/>
        <v>10.788044286553928</v>
      </c>
    </row>
    <row r="30" spans="2:13" x14ac:dyDescent="0.25">
      <c r="B30" s="1">
        <v>41</v>
      </c>
      <c r="C30">
        <v>829.8063583442032</v>
      </c>
      <c r="D30">
        <v>830.65019547184488</v>
      </c>
      <c r="E30" s="5">
        <f t="shared" si="3"/>
        <v>0.8438371276416774</v>
      </c>
      <c r="F30">
        <f t="shared" si="4"/>
        <v>830.2282769080241</v>
      </c>
      <c r="G30">
        <f t="shared" si="0"/>
        <v>0.3848568714455044</v>
      </c>
      <c r="H30">
        <f t="shared" si="1"/>
        <v>2.3784385104372006</v>
      </c>
      <c r="I30">
        <f t="shared" si="2"/>
        <v>1.3816476909413524</v>
      </c>
      <c r="J30">
        <f t="shared" si="5"/>
        <v>1.0010169084861262</v>
      </c>
      <c r="K30">
        <f t="shared" si="6"/>
        <v>2.3252722469386775</v>
      </c>
      <c r="L30">
        <f t="shared" si="7"/>
        <v>1.4694039927200324</v>
      </c>
      <c r="M30">
        <f t="shared" si="8"/>
        <v>10.788044286553928</v>
      </c>
    </row>
    <row r="31" spans="2:13" x14ac:dyDescent="0.25">
      <c r="B31" s="1">
        <v>42</v>
      </c>
      <c r="C31">
        <v>800.71529558188672</v>
      </c>
      <c r="D31">
        <v>801.54260685980853</v>
      </c>
      <c r="E31" s="5">
        <f t="shared" si="3"/>
        <v>0.82731127792180814</v>
      </c>
      <c r="F31">
        <f t="shared" si="4"/>
        <v>801.12895122084763</v>
      </c>
      <c r="G31">
        <f t="shared" si="0"/>
        <v>0.3848568714455044</v>
      </c>
      <c r="H31">
        <f t="shared" si="1"/>
        <v>2.3784385104372006</v>
      </c>
      <c r="I31">
        <f t="shared" si="2"/>
        <v>1.3816476909413524</v>
      </c>
      <c r="J31">
        <f t="shared" si="5"/>
        <v>1.0010332152794965</v>
      </c>
      <c r="K31">
        <f t="shared" si="6"/>
        <v>2.287160925570749</v>
      </c>
      <c r="L31">
        <f t="shared" si="7"/>
        <v>1.4694039927200324</v>
      </c>
      <c r="M31">
        <f t="shared" si="8"/>
        <v>10.788044286553928</v>
      </c>
    </row>
    <row r="32" spans="2:13" x14ac:dyDescent="0.25">
      <c r="B32" s="1">
        <v>43</v>
      </c>
      <c r="C32">
        <v>800.70682221345567</v>
      </c>
      <c r="D32">
        <v>801.7013663003811</v>
      </c>
      <c r="E32" s="5">
        <f t="shared" si="3"/>
        <v>0.99454408692542984</v>
      </c>
      <c r="F32">
        <f t="shared" si="4"/>
        <v>801.20409425691832</v>
      </c>
      <c r="G32">
        <f t="shared" si="0"/>
        <v>0.3848568714455044</v>
      </c>
      <c r="H32">
        <f t="shared" si="1"/>
        <v>2.3784385104372006</v>
      </c>
      <c r="I32">
        <f t="shared" si="2"/>
        <v>1.3816476909413524</v>
      </c>
      <c r="J32">
        <f t="shared" si="5"/>
        <v>1.0012420826941077</v>
      </c>
      <c r="K32">
        <f t="shared" si="6"/>
        <v>2.7034915031440216</v>
      </c>
      <c r="L32">
        <f t="shared" si="7"/>
        <v>1.4694039927200324</v>
      </c>
      <c r="M32">
        <f t="shared" si="8"/>
        <v>10.788044286553928</v>
      </c>
    </row>
    <row r="33" spans="2:13" x14ac:dyDescent="0.25">
      <c r="B33" s="1">
        <v>44</v>
      </c>
      <c r="C33">
        <v>800.66049161475303</v>
      </c>
      <c r="D33">
        <v>801.95235272581795</v>
      </c>
      <c r="E33" s="5">
        <f t="shared" si="3"/>
        <v>1.2918611110649181</v>
      </c>
      <c r="F33">
        <f t="shared" si="4"/>
        <v>801.30642217028549</v>
      </c>
      <c r="G33">
        <f t="shared" si="0"/>
        <v>0.3848568714455044</v>
      </c>
      <c r="H33">
        <f t="shared" si="1"/>
        <v>2.3784385104372006</v>
      </c>
      <c r="I33">
        <f t="shared" si="2"/>
        <v>1.3816476909413524</v>
      </c>
      <c r="J33">
        <f t="shared" si="5"/>
        <v>1.0016134942645409</v>
      </c>
      <c r="K33">
        <f t="shared" si="6"/>
        <v>3.6395538704169588</v>
      </c>
      <c r="L33">
        <f t="shared" si="7"/>
        <v>1.4694039927200324</v>
      </c>
      <c r="M33">
        <f t="shared" si="8"/>
        <v>10.788044286553928</v>
      </c>
    </row>
    <row r="34" spans="2:13" x14ac:dyDescent="0.25">
      <c r="B34" s="1">
        <v>45</v>
      </c>
      <c r="C34">
        <v>800.82712910850069</v>
      </c>
      <c r="D34">
        <v>801.35591593858101</v>
      </c>
      <c r="E34" s="5">
        <f t="shared" si="3"/>
        <v>0.52878683008032112</v>
      </c>
      <c r="F34">
        <f t="shared" si="4"/>
        <v>801.09152252354079</v>
      </c>
      <c r="G34">
        <f t="shared" ref="G34:G65" si="9">$G$86</f>
        <v>0.3848568714455044</v>
      </c>
      <c r="H34">
        <f t="shared" ref="H34:H65" si="10">$G$87</f>
        <v>2.3784385104372006</v>
      </c>
      <c r="I34">
        <f t="shared" ref="I34:I65" si="11">$E$82</f>
        <v>1.3816476909413524</v>
      </c>
      <c r="J34">
        <f t="shared" si="5"/>
        <v>1.0006603008450388</v>
      </c>
      <c r="K34">
        <f t="shared" si="6"/>
        <v>1.6968724647690994</v>
      </c>
      <c r="L34">
        <f t="shared" si="7"/>
        <v>1.4694039927200324</v>
      </c>
      <c r="M34">
        <f t="shared" si="8"/>
        <v>10.788044286553928</v>
      </c>
    </row>
    <row r="35" spans="2:13" x14ac:dyDescent="0.25">
      <c r="B35" s="1">
        <v>46</v>
      </c>
      <c r="C35">
        <v>800.79152926391032</v>
      </c>
      <c r="D35">
        <v>801.52238117598847</v>
      </c>
      <c r="E35" s="5">
        <f t="shared" si="3"/>
        <v>0.73085191207815114</v>
      </c>
      <c r="F35">
        <f t="shared" si="4"/>
        <v>801.1569552199494</v>
      </c>
      <c r="G35">
        <f t="shared" si="9"/>
        <v>0.3848568714455044</v>
      </c>
      <c r="H35">
        <f t="shared" si="10"/>
        <v>2.3784385104372006</v>
      </c>
      <c r="I35">
        <f t="shared" si="11"/>
        <v>1.3816476909413524</v>
      </c>
      <c r="J35">
        <f t="shared" si="5"/>
        <v>1.0009126618918534</v>
      </c>
      <c r="K35">
        <f t="shared" si="6"/>
        <v>2.0768491471200345</v>
      </c>
      <c r="L35">
        <f t="shared" si="7"/>
        <v>1.4694039927200324</v>
      </c>
      <c r="M35">
        <f t="shared" si="8"/>
        <v>10.788044286553928</v>
      </c>
    </row>
    <row r="36" spans="2:13" x14ac:dyDescent="0.25">
      <c r="B36" s="1">
        <v>47</v>
      </c>
      <c r="C36">
        <v>800.75177026580047</v>
      </c>
      <c r="D36">
        <v>801.53924406964427</v>
      </c>
      <c r="E36" s="5">
        <f t="shared" si="3"/>
        <v>0.78747380384379539</v>
      </c>
      <c r="F36">
        <f t="shared" si="4"/>
        <v>801.14550716772237</v>
      </c>
      <c r="G36">
        <f t="shared" si="9"/>
        <v>0.3848568714455044</v>
      </c>
      <c r="H36">
        <f t="shared" si="10"/>
        <v>2.3784385104372006</v>
      </c>
      <c r="I36">
        <f t="shared" si="11"/>
        <v>1.3816476909413524</v>
      </c>
      <c r="J36">
        <f t="shared" si="5"/>
        <v>1.0009834181241739</v>
      </c>
      <c r="K36">
        <f t="shared" si="6"/>
        <v>2.1978372394279386</v>
      </c>
      <c r="L36">
        <f t="shared" si="7"/>
        <v>1.4694039927200324</v>
      </c>
      <c r="M36">
        <f t="shared" si="8"/>
        <v>10.788044286553928</v>
      </c>
    </row>
    <row r="37" spans="2:13" x14ac:dyDescent="0.25">
      <c r="B37" s="1">
        <v>48</v>
      </c>
      <c r="C37">
        <v>800.75501348086607</v>
      </c>
      <c r="D37">
        <v>801.54701597364704</v>
      </c>
      <c r="E37" s="5">
        <f t="shared" si="3"/>
        <v>0.79200249278096635</v>
      </c>
      <c r="F37">
        <f t="shared" si="4"/>
        <v>801.15101472725655</v>
      </c>
      <c r="G37">
        <f t="shared" si="9"/>
        <v>0.3848568714455044</v>
      </c>
      <c r="H37">
        <f t="shared" si="10"/>
        <v>2.3784385104372006</v>
      </c>
      <c r="I37">
        <f t="shared" si="11"/>
        <v>1.3816476909413524</v>
      </c>
      <c r="J37">
        <f t="shared" si="5"/>
        <v>1.0009890696648132</v>
      </c>
      <c r="K37">
        <f t="shared" si="6"/>
        <v>2.2078131324283268</v>
      </c>
      <c r="L37">
        <f t="shared" si="7"/>
        <v>1.4694039927200324</v>
      </c>
      <c r="M37">
        <f t="shared" si="8"/>
        <v>10.788044286553928</v>
      </c>
    </row>
    <row r="38" spans="2:13" x14ac:dyDescent="0.25">
      <c r="B38" s="1">
        <v>49</v>
      </c>
      <c r="C38">
        <v>800.67490415464931</v>
      </c>
      <c r="D38">
        <v>801.57760355505798</v>
      </c>
      <c r="E38" s="5">
        <f t="shared" si="3"/>
        <v>0.90269940040866459</v>
      </c>
      <c r="F38">
        <f t="shared" si="4"/>
        <v>801.12625385485364</v>
      </c>
      <c r="G38">
        <f t="shared" si="9"/>
        <v>0.3848568714455044</v>
      </c>
      <c r="H38">
        <f t="shared" si="10"/>
        <v>2.3784385104372006</v>
      </c>
      <c r="I38">
        <f t="shared" si="11"/>
        <v>1.3816476909413524</v>
      </c>
      <c r="J38">
        <f t="shared" si="5"/>
        <v>1.0011274231223242</v>
      </c>
      <c r="K38">
        <f t="shared" si="6"/>
        <v>2.4662515341410969</v>
      </c>
      <c r="L38">
        <f t="shared" si="7"/>
        <v>1.4694039927200324</v>
      </c>
      <c r="M38">
        <f t="shared" si="8"/>
        <v>10.788044286553928</v>
      </c>
    </row>
    <row r="39" spans="2:13" x14ac:dyDescent="0.25">
      <c r="B39" s="1">
        <v>50</v>
      </c>
      <c r="C39">
        <v>798.41065564029896</v>
      </c>
      <c r="D39">
        <v>799.61678940470927</v>
      </c>
      <c r="E39" s="5">
        <f t="shared" si="3"/>
        <v>1.2061337644103105</v>
      </c>
      <c r="F39">
        <f t="shared" si="4"/>
        <v>799.01372252250417</v>
      </c>
      <c r="G39">
        <f t="shared" si="9"/>
        <v>0.3848568714455044</v>
      </c>
      <c r="H39">
        <f t="shared" si="10"/>
        <v>2.3784385104372006</v>
      </c>
      <c r="I39">
        <f t="shared" si="11"/>
        <v>1.3816476909413524</v>
      </c>
      <c r="J39">
        <f t="shared" si="5"/>
        <v>1.0015106684209307</v>
      </c>
      <c r="K39">
        <f t="shared" si="6"/>
        <v>3.3405443221379443</v>
      </c>
      <c r="L39">
        <f t="shared" si="7"/>
        <v>1.4694039927200324</v>
      </c>
      <c r="M39">
        <f t="shared" si="8"/>
        <v>10.788044286553928</v>
      </c>
    </row>
    <row r="40" spans="2:13" x14ac:dyDescent="0.25">
      <c r="B40" s="1">
        <v>52</v>
      </c>
      <c r="C40">
        <v>798.2235504256148</v>
      </c>
      <c r="D40">
        <v>799.44085191071997</v>
      </c>
      <c r="E40" s="5">
        <f t="shared" si="3"/>
        <v>1.2173014851051676</v>
      </c>
      <c r="F40">
        <f t="shared" si="4"/>
        <v>798.83220116816733</v>
      </c>
      <c r="G40">
        <f t="shared" si="9"/>
        <v>0.3848568714455044</v>
      </c>
      <c r="H40">
        <f t="shared" si="10"/>
        <v>2.3784385104372006</v>
      </c>
      <c r="I40">
        <f t="shared" si="11"/>
        <v>1.3816476909413524</v>
      </c>
      <c r="J40">
        <f t="shared" si="5"/>
        <v>1.0015250132427891</v>
      </c>
      <c r="K40">
        <f t="shared" si="6"/>
        <v>3.3780596787058328</v>
      </c>
      <c r="L40">
        <f t="shared" si="7"/>
        <v>1.4694039927200324</v>
      </c>
      <c r="M40">
        <f t="shared" si="8"/>
        <v>10.788044286553928</v>
      </c>
    </row>
    <row r="41" spans="2:13" x14ac:dyDescent="0.25">
      <c r="B41" s="1">
        <v>53</v>
      </c>
      <c r="C41">
        <v>798.25246168283945</v>
      </c>
      <c r="D41">
        <v>799.72363816396501</v>
      </c>
      <c r="E41" s="5">
        <f t="shared" si="3"/>
        <v>1.4711764811255534</v>
      </c>
      <c r="F41">
        <f t="shared" si="4"/>
        <v>798.98804992340229</v>
      </c>
      <c r="G41">
        <f t="shared" si="9"/>
        <v>0.3848568714455044</v>
      </c>
      <c r="H41">
        <f t="shared" si="10"/>
        <v>2.3784385104372006</v>
      </c>
      <c r="I41">
        <f t="shared" si="11"/>
        <v>1.3816476909413524</v>
      </c>
      <c r="J41">
        <f t="shared" si="5"/>
        <v>1.0018429964851272</v>
      </c>
      <c r="K41">
        <f t="shared" si="6"/>
        <v>4.3543549452027337</v>
      </c>
      <c r="L41">
        <f t="shared" si="7"/>
        <v>1.4694039927200324</v>
      </c>
      <c r="M41">
        <f t="shared" si="8"/>
        <v>10.788044286553928</v>
      </c>
    </row>
    <row r="42" spans="2:13" x14ac:dyDescent="0.25">
      <c r="B42" s="1">
        <v>54</v>
      </c>
      <c r="C42">
        <v>798.45554741284877</v>
      </c>
      <c r="D42">
        <v>799.78174493417919</v>
      </c>
      <c r="E42" s="5">
        <f t="shared" si="3"/>
        <v>1.326197521330414</v>
      </c>
      <c r="F42">
        <f t="shared" si="4"/>
        <v>799.11864617351398</v>
      </c>
      <c r="G42">
        <f t="shared" si="9"/>
        <v>0.3848568714455044</v>
      </c>
      <c r="H42">
        <f t="shared" si="10"/>
        <v>2.3784385104372006</v>
      </c>
      <c r="I42">
        <f t="shared" si="11"/>
        <v>1.3816476909413524</v>
      </c>
      <c r="J42">
        <f t="shared" si="5"/>
        <v>1.0016609534815402</v>
      </c>
      <c r="K42">
        <f t="shared" si="6"/>
        <v>3.7666933508833811</v>
      </c>
      <c r="L42">
        <f t="shared" si="7"/>
        <v>1.4694039927200324</v>
      </c>
      <c r="M42">
        <f t="shared" si="8"/>
        <v>10.788044286553928</v>
      </c>
    </row>
    <row r="43" spans="2:13" x14ac:dyDescent="0.25">
      <c r="B43" s="1">
        <v>55</v>
      </c>
      <c r="C43">
        <v>798.31887729092273</v>
      </c>
      <c r="D43">
        <v>799.14350843275179</v>
      </c>
      <c r="E43" s="5">
        <f t="shared" si="3"/>
        <v>0.82463114182905883</v>
      </c>
      <c r="F43">
        <f t="shared" si="4"/>
        <v>798.73119286183726</v>
      </c>
      <c r="G43">
        <f t="shared" si="9"/>
        <v>0.3848568714455044</v>
      </c>
      <c r="H43">
        <f t="shared" si="10"/>
        <v>2.3784385104372006</v>
      </c>
      <c r="I43">
        <f t="shared" si="11"/>
        <v>1.3816476909413524</v>
      </c>
      <c r="J43">
        <f t="shared" si="5"/>
        <v>1.0010329595920711</v>
      </c>
      <c r="K43">
        <f t="shared" si="6"/>
        <v>2.2810392301769982</v>
      </c>
      <c r="L43">
        <f t="shared" si="7"/>
        <v>1.4694039927200324</v>
      </c>
      <c r="M43">
        <f t="shared" si="8"/>
        <v>10.788044286553928</v>
      </c>
    </row>
    <row r="44" spans="2:13" x14ac:dyDescent="0.25">
      <c r="B44" s="1">
        <v>56</v>
      </c>
      <c r="C44">
        <v>798.18710462494073</v>
      </c>
      <c r="D44">
        <v>799.22979193803974</v>
      </c>
      <c r="E44" s="5">
        <f t="shared" si="3"/>
        <v>1.0426873130990089</v>
      </c>
      <c r="F44">
        <f t="shared" si="4"/>
        <v>798.70844828149029</v>
      </c>
      <c r="G44">
        <f t="shared" si="9"/>
        <v>0.3848568714455044</v>
      </c>
      <c r="H44">
        <f t="shared" si="10"/>
        <v>2.3784385104372006</v>
      </c>
      <c r="I44">
        <f t="shared" si="11"/>
        <v>1.3816476909413524</v>
      </c>
      <c r="J44">
        <f t="shared" si="5"/>
        <v>1.0013063194169103</v>
      </c>
      <c r="K44">
        <f t="shared" si="6"/>
        <v>2.8368302312612625</v>
      </c>
      <c r="L44">
        <f t="shared" si="7"/>
        <v>1.4694039927200324</v>
      </c>
      <c r="M44">
        <f t="shared" si="8"/>
        <v>10.788044286553928</v>
      </c>
    </row>
    <row r="45" spans="2:13" x14ac:dyDescent="0.25">
      <c r="B45" s="1">
        <v>57</v>
      </c>
      <c r="C45">
        <v>798.37013112793318</v>
      </c>
      <c r="D45">
        <v>799.85479405680758</v>
      </c>
      <c r="E45" s="5">
        <f t="shared" si="3"/>
        <v>1.4846629288743998</v>
      </c>
      <c r="F45">
        <f t="shared" si="4"/>
        <v>799.11246259237032</v>
      </c>
      <c r="G45">
        <f t="shared" si="9"/>
        <v>0.3848568714455044</v>
      </c>
      <c r="H45">
        <f t="shared" si="10"/>
        <v>2.3784385104372006</v>
      </c>
      <c r="I45">
        <f t="shared" si="11"/>
        <v>1.3816476909413524</v>
      </c>
      <c r="J45">
        <f t="shared" si="5"/>
        <v>1.0018596173265861</v>
      </c>
      <c r="K45">
        <f t="shared" si="6"/>
        <v>4.4134775061966671</v>
      </c>
      <c r="L45">
        <f t="shared" si="7"/>
        <v>1.4694039927200324</v>
      </c>
      <c r="M45">
        <f t="shared" si="8"/>
        <v>10.788044286553928</v>
      </c>
    </row>
    <row r="46" spans="2:13" x14ac:dyDescent="0.25">
      <c r="B46" s="1">
        <v>58</v>
      </c>
      <c r="C46">
        <v>798.16533928274123</v>
      </c>
      <c r="D46">
        <v>799.88433751086461</v>
      </c>
      <c r="E46" s="5">
        <f t="shared" si="3"/>
        <v>1.7189982281233824</v>
      </c>
      <c r="F46">
        <f t="shared" si="4"/>
        <v>799.02483839680292</v>
      </c>
      <c r="G46">
        <f t="shared" si="9"/>
        <v>0.3848568714455044</v>
      </c>
      <c r="H46">
        <f t="shared" si="10"/>
        <v>2.3784385104372006</v>
      </c>
      <c r="I46">
        <f t="shared" si="11"/>
        <v>1.3816476909413524</v>
      </c>
      <c r="J46">
        <f t="shared" si="5"/>
        <v>1.0021536868910745</v>
      </c>
      <c r="K46">
        <f t="shared" si="6"/>
        <v>5.5789368419489893</v>
      </c>
      <c r="L46">
        <f t="shared" si="7"/>
        <v>1.4694039927200324</v>
      </c>
      <c r="M46">
        <f t="shared" si="8"/>
        <v>10.788044286553928</v>
      </c>
    </row>
    <row r="47" spans="2:13" x14ac:dyDescent="0.25">
      <c r="B47" s="1">
        <v>59</v>
      </c>
      <c r="C47">
        <v>798.15902870589741</v>
      </c>
      <c r="D47">
        <v>799.63566215933474</v>
      </c>
      <c r="E47" s="5">
        <f t="shared" si="3"/>
        <v>1.47663345343733</v>
      </c>
      <c r="F47">
        <f t="shared" si="4"/>
        <v>798.89734543261602</v>
      </c>
      <c r="G47">
        <f t="shared" si="9"/>
        <v>0.3848568714455044</v>
      </c>
      <c r="H47">
        <f t="shared" si="10"/>
        <v>2.3784385104372006</v>
      </c>
      <c r="I47">
        <f t="shared" si="11"/>
        <v>1.3816476909413524</v>
      </c>
      <c r="J47">
        <f t="shared" si="5"/>
        <v>1.0018500491760789</v>
      </c>
      <c r="K47">
        <f t="shared" si="6"/>
        <v>4.3781814908476573</v>
      </c>
      <c r="L47">
        <f t="shared" si="7"/>
        <v>1.4694039927200324</v>
      </c>
      <c r="M47">
        <f t="shared" si="8"/>
        <v>10.788044286553928</v>
      </c>
    </row>
    <row r="48" spans="2:13" x14ac:dyDescent="0.25">
      <c r="B48" s="1">
        <v>60</v>
      </c>
      <c r="C48">
        <v>786.48754331889609</v>
      </c>
      <c r="D48">
        <v>787.7678413396078</v>
      </c>
      <c r="E48" s="5">
        <f t="shared" si="3"/>
        <v>1.2802980207117116</v>
      </c>
      <c r="F48">
        <f t="shared" si="4"/>
        <v>787.12769232925189</v>
      </c>
      <c r="G48">
        <f t="shared" si="9"/>
        <v>0.3848568714455044</v>
      </c>
      <c r="H48">
        <f t="shared" si="10"/>
        <v>2.3784385104372006</v>
      </c>
      <c r="I48">
        <f t="shared" si="11"/>
        <v>1.3816476909413524</v>
      </c>
      <c r="J48">
        <f t="shared" si="5"/>
        <v>1.0016278681481832</v>
      </c>
      <c r="K48">
        <f t="shared" si="6"/>
        <v>3.5977117584361302</v>
      </c>
      <c r="L48">
        <f t="shared" si="7"/>
        <v>1.4694039927200324</v>
      </c>
      <c r="M48">
        <f t="shared" si="8"/>
        <v>10.788044286553928</v>
      </c>
    </row>
    <row r="49" spans="2:13" x14ac:dyDescent="0.25">
      <c r="B49" s="1">
        <v>61</v>
      </c>
      <c r="C49">
        <v>786.75880964921475</v>
      </c>
      <c r="D49">
        <v>788.25279566634879</v>
      </c>
      <c r="E49" s="5">
        <f t="shared" si="3"/>
        <v>1.4939860171340342</v>
      </c>
      <c r="F49">
        <f t="shared" si="4"/>
        <v>787.50580265778171</v>
      </c>
      <c r="G49">
        <f t="shared" si="9"/>
        <v>0.3848568714455044</v>
      </c>
      <c r="H49">
        <f t="shared" si="10"/>
        <v>2.3784385104372006</v>
      </c>
      <c r="I49">
        <f t="shared" si="11"/>
        <v>1.3816476909413524</v>
      </c>
      <c r="J49">
        <f t="shared" si="5"/>
        <v>1.0018989123462121</v>
      </c>
      <c r="K49">
        <f t="shared" si="6"/>
        <v>4.4548171536735488</v>
      </c>
      <c r="L49">
        <f t="shared" si="7"/>
        <v>1.4694039927200324</v>
      </c>
      <c r="M49">
        <f t="shared" si="8"/>
        <v>10.788044286553928</v>
      </c>
    </row>
    <row r="50" spans="2:13" x14ac:dyDescent="0.25">
      <c r="B50" s="1">
        <v>62</v>
      </c>
      <c r="C50">
        <v>786.796921150201</v>
      </c>
      <c r="D50">
        <v>788.03227812739806</v>
      </c>
      <c r="E50" s="5">
        <f t="shared" si="3"/>
        <v>1.2353569771970569</v>
      </c>
      <c r="F50">
        <f t="shared" si="4"/>
        <v>787.41459963879947</v>
      </c>
      <c r="G50">
        <f t="shared" si="9"/>
        <v>0.3848568714455044</v>
      </c>
      <c r="H50">
        <f t="shared" si="10"/>
        <v>2.3784385104372006</v>
      </c>
      <c r="I50">
        <f t="shared" si="11"/>
        <v>1.3816476909413524</v>
      </c>
      <c r="J50">
        <f t="shared" si="5"/>
        <v>1.0015701090637099</v>
      </c>
      <c r="K50">
        <f t="shared" si="6"/>
        <v>3.4396061625389005</v>
      </c>
      <c r="L50">
        <f t="shared" si="7"/>
        <v>1.4694039927200324</v>
      </c>
      <c r="M50">
        <f t="shared" si="8"/>
        <v>10.788044286553928</v>
      </c>
    </row>
    <row r="51" spans="2:13" x14ac:dyDescent="0.25">
      <c r="B51" s="1">
        <v>63</v>
      </c>
      <c r="C51">
        <v>786.44747018028363</v>
      </c>
      <c r="D51">
        <v>787.81789133379311</v>
      </c>
      <c r="E51" s="5">
        <f t="shared" si="3"/>
        <v>1.3704211535094828</v>
      </c>
      <c r="F51">
        <f t="shared" si="4"/>
        <v>787.13268075703832</v>
      </c>
      <c r="G51">
        <f t="shared" si="9"/>
        <v>0.3848568714455044</v>
      </c>
      <c r="H51">
        <f t="shared" si="10"/>
        <v>2.3784385104372006</v>
      </c>
      <c r="I51">
        <f t="shared" si="11"/>
        <v>1.3816476909413524</v>
      </c>
      <c r="J51">
        <f t="shared" si="5"/>
        <v>1.0017425463307745</v>
      </c>
      <c r="K51">
        <f t="shared" si="6"/>
        <v>3.9370084312830409</v>
      </c>
      <c r="L51">
        <f t="shared" si="7"/>
        <v>1.4694039927200324</v>
      </c>
      <c r="M51">
        <f t="shared" si="8"/>
        <v>10.788044286553928</v>
      </c>
    </row>
    <row r="52" spans="2:13" x14ac:dyDescent="0.25">
      <c r="B52" s="1">
        <v>64</v>
      </c>
      <c r="C52">
        <v>786.47378298640831</v>
      </c>
      <c r="D52">
        <v>787.77963823560333</v>
      </c>
      <c r="E52" s="5">
        <f t="shared" si="3"/>
        <v>1.3058552491950195</v>
      </c>
      <c r="F52">
        <f t="shared" si="4"/>
        <v>787.12671061100582</v>
      </c>
      <c r="G52">
        <f t="shared" si="9"/>
        <v>0.3848568714455044</v>
      </c>
      <c r="H52">
        <f t="shared" si="10"/>
        <v>2.3784385104372006</v>
      </c>
      <c r="I52">
        <f t="shared" si="11"/>
        <v>1.3816476909413524</v>
      </c>
      <c r="J52">
        <f t="shared" si="5"/>
        <v>1.0016603925997842</v>
      </c>
      <c r="K52">
        <f t="shared" si="6"/>
        <v>3.6908443359007386</v>
      </c>
      <c r="L52">
        <f t="shared" si="7"/>
        <v>1.4694039927200324</v>
      </c>
      <c r="M52">
        <f t="shared" si="8"/>
        <v>10.788044286553928</v>
      </c>
    </row>
    <row r="53" spans="2:13" x14ac:dyDescent="0.25">
      <c r="B53" s="1">
        <v>65</v>
      </c>
      <c r="C53">
        <v>786.78080044607657</v>
      </c>
      <c r="D53">
        <v>787.79503211730889</v>
      </c>
      <c r="E53" s="5">
        <f t="shared" si="3"/>
        <v>1.0142316712323236</v>
      </c>
      <c r="F53">
        <f t="shared" si="4"/>
        <v>787.28791628169279</v>
      </c>
      <c r="G53">
        <f t="shared" si="9"/>
        <v>0.3848568714455044</v>
      </c>
      <c r="H53">
        <f t="shared" si="10"/>
        <v>2.3784385104372006</v>
      </c>
      <c r="I53">
        <f t="shared" si="11"/>
        <v>1.3816476909413524</v>
      </c>
      <c r="J53">
        <f t="shared" si="5"/>
        <v>1.0012890905200753</v>
      </c>
      <c r="K53">
        <f t="shared" si="6"/>
        <v>2.7572441133553003</v>
      </c>
      <c r="L53">
        <f t="shared" si="7"/>
        <v>1.4694039927200324</v>
      </c>
      <c r="M53">
        <f t="shared" si="8"/>
        <v>10.788044286553928</v>
      </c>
    </row>
    <row r="54" spans="2:13" x14ac:dyDescent="0.25">
      <c r="B54" s="1">
        <v>66</v>
      </c>
      <c r="C54">
        <v>786.34496880398649</v>
      </c>
      <c r="D54">
        <v>788.28661670151473</v>
      </c>
      <c r="E54" s="5">
        <f t="shared" si="3"/>
        <v>1.9416478975282416</v>
      </c>
      <c r="F54">
        <f t="shared" si="4"/>
        <v>787.31579275275067</v>
      </c>
      <c r="G54">
        <f t="shared" si="9"/>
        <v>0.3848568714455044</v>
      </c>
      <c r="H54">
        <f t="shared" si="10"/>
        <v>2.3784385104372006</v>
      </c>
      <c r="I54">
        <f t="shared" si="11"/>
        <v>1.3816476909413524</v>
      </c>
      <c r="J54">
        <f t="shared" si="5"/>
        <v>1.0024692062320706</v>
      </c>
      <c r="K54">
        <f t="shared" si="6"/>
        <v>6.9702277328282989</v>
      </c>
      <c r="L54">
        <f t="shared" si="7"/>
        <v>1.4694039927200324</v>
      </c>
      <c r="M54">
        <f t="shared" si="8"/>
        <v>10.788044286553928</v>
      </c>
    </row>
    <row r="55" spans="2:13" x14ac:dyDescent="0.25">
      <c r="B55" s="1">
        <v>67</v>
      </c>
      <c r="C55">
        <v>786.52276770069511</v>
      </c>
      <c r="D55">
        <v>787.92087034576321</v>
      </c>
      <c r="E55" s="5">
        <f t="shared" si="3"/>
        <v>1.3981026450680929</v>
      </c>
      <c r="F55">
        <f t="shared" si="4"/>
        <v>787.22181902322916</v>
      </c>
      <c r="G55">
        <f t="shared" si="9"/>
        <v>0.3848568714455044</v>
      </c>
      <c r="H55">
        <f t="shared" si="10"/>
        <v>2.3784385104372006</v>
      </c>
      <c r="I55">
        <f t="shared" si="11"/>
        <v>1.3816476909413524</v>
      </c>
      <c r="J55">
        <f t="shared" si="5"/>
        <v>1.0017775742832662</v>
      </c>
      <c r="K55">
        <f t="shared" si="6"/>
        <v>4.0475131078436597</v>
      </c>
      <c r="L55">
        <f t="shared" si="7"/>
        <v>1.4694039927200324</v>
      </c>
      <c r="M55">
        <f t="shared" si="8"/>
        <v>10.788044286553928</v>
      </c>
    </row>
    <row r="56" spans="2:13" x14ac:dyDescent="0.25">
      <c r="B56" s="1">
        <v>68</v>
      </c>
      <c r="C56">
        <v>786.44605418945764</v>
      </c>
      <c r="D56">
        <v>788.02622968108824</v>
      </c>
      <c r="E56" s="5">
        <f t="shared" si="3"/>
        <v>1.5801754916305981</v>
      </c>
      <c r="F56">
        <f t="shared" si="4"/>
        <v>787.23614193527294</v>
      </c>
      <c r="G56">
        <f t="shared" si="9"/>
        <v>0.3848568714455044</v>
      </c>
      <c r="H56">
        <f t="shared" si="10"/>
        <v>2.3784385104372006</v>
      </c>
      <c r="I56">
        <f t="shared" si="11"/>
        <v>1.3816476909413524</v>
      </c>
      <c r="J56">
        <f t="shared" si="5"/>
        <v>1.0020092611352207</v>
      </c>
      <c r="K56">
        <f t="shared" si="6"/>
        <v>4.8558078901133976</v>
      </c>
      <c r="L56">
        <f t="shared" si="7"/>
        <v>1.4694039927200324</v>
      </c>
      <c r="M56">
        <f t="shared" si="8"/>
        <v>10.788044286553928</v>
      </c>
    </row>
    <row r="57" spans="2:13" x14ac:dyDescent="0.25">
      <c r="B57" s="1">
        <v>69</v>
      </c>
      <c r="C57">
        <v>718.96164226521569</v>
      </c>
      <c r="D57">
        <v>720.66452303508731</v>
      </c>
      <c r="E57" s="5">
        <f t="shared" si="3"/>
        <v>1.7028807698716264</v>
      </c>
      <c r="F57">
        <f t="shared" si="4"/>
        <v>719.8130826501515</v>
      </c>
      <c r="G57">
        <f t="shared" si="9"/>
        <v>0.3848568714455044</v>
      </c>
      <c r="H57">
        <f t="shared" si="10"/>
        <v>2.3784385104372006</v>
      </c>
      <c r="I57">
        <f t="shared" si="11"/>
        <v>1.3816476909413524</v>
      </c>
      <c r="J57">
        <f t="shared" si="5"/>
        <v>1.0023685279850347</v>
      </c>
      <c r="K57">
        <f t="shared" si="6"/>
        <v>5.4897393099720944</v>
      </c>
      <c r="L57">
        <f t="shared" si="7"/>
        <v>1.4694039927200324</v>
      </c>
      <c r="M57">
        <f t="shared" si="8"/>
        <v>10.788044286553928</v>
      </c>
    </row>
    <row r="58" spans="2:13" x14ac:dyDescent="0.25">
      <c r="B58" s="1">
        <v>70</v>
      </c>
      <c r="C58">
        <v>718.95522682528338</v>
      </c>
      <c r="D58">
        <v>720.63325723714775</v>
      </c>
      <c r="E58" s="5">
        <f t="shared" si="3"/>
        <v>1.6780304118643699</v>
      </c>
      <c r="F58">
        <f t="shared" si="4"/>
        <v>719.79424203121562</v>
      </c>
      <c r="G58">
        <f t="shared" si="9"/>
        <v>0.3848568714455044</v>
      </c>
      <c r="H58">
        <f t="shared" si="10"/>
        <v>2.3784385104372006</v>
      </c>
      <c r="I58">
        <f t="shared" si="11"/>
        <v>1.3816476909413524</v>
      </c>
      <c r="J58">
        <f t="shared" si="5"/>
        <v>1.0023339845782526</v>
      </c>
      <c r="K58">
        <f t="shared" si="6"/>
        <v>5.3549984361509706</v>
      </c>
      <c r="L58">
        <f t="shared" si="7"/>
        <v>1.4694039927200324</v>
      </c>
      <c r="M58">
        <f t="shared" si="8"/>
        <v>10.788044286553928</v>
      </c>
    </row>
    <row r="59" spans="2:13" x14ac:dyDescent="0.25">
      <c r="B59" s="1">
        <v>71</v>
      </c>
      <c r="C59">
        <v>718.98203254390864</v>
      </c>
      <c r="D59">
        <v>720.97848840728261</v>
      </c>
      <c r="E59" s="5">
        <f t="shared" si="3"/>
        <v>1.9964558633739671</v>
      </c>
      <c r="F59">
        <f t="shared" si="4"/>
        <v>719.98026047559563</v>
      </c>
      <c r="G59">
        <f t="shared" si="9"/>
        <v>0.3848568714455044</v>
      </c>
      <c r="H59">
        <f t="shared" si="10"/>
        <v>2.3784385104372006</v>
      </c>
      <c r="I59">
        <f t="shared" si="11"/>
        <v>1.3816476909413524</v>
      </c>
      <c r="J59">
        <f t="shared" si="5"/>
        <v>1.0027767813005146</v>
      </c>
      <c r="K59">
        <f t="shared" si="6"/>
        <v>7.362914626417087</v>
      </c>
      <c r="L59">
        <f t="shared" si="7"/>
        <v>1.4694039927200324</v>
      </c>
      <c r="M59">
        <f t="shared" si="8"/>
        <v>10.788044286553928</v>
      </c>
    </row>
    <row r="60" spans="2:13" x14ac:dyDescent="0.25">
      <c r="B60" s="1">
        <v>72</v>
      </c>
      <c r="C60">
        <v>719.14237200808839</v>
      </c>
      <c r="D60">
        <v>720.77830832991572</v>
      </c>
      <c r="E60" s="5">
        <f t="shared" si="3"/>
        <v>1.6359363218273302</v>
      </c>
      <c r="F60">
        <f t="shared" si="4"/>
        <v>719.96034016900205</v>
      </c>
      <c r="G60">
        <f t="shared" si="9"/>
        <v>0.3848568714455044</v>
      </c>
      <c r="H60">
        <f t="shared" si="10"/>
        <v>2.3784385104372006</v>
      </c>
      <c r="I60">
        <f t="shared" si="11"/>
        <v>1.3816476909413524</v>
      </c>
      <c r="J60">
        <f t="shared" si="5"/>
        <v>1.0022748434600777</v>
      </c>
      <c r="K60">
        <f t="shared" si="6"/>
        <v>5.1342630697083171</v>
      </c>
      <c r="L60">
        <f t="shared" si="7"/>
        <v>1.4694039927200324</v>
      </c>
      <c r="M60">
        <f t="shared" si="8"/>
        <v>10.788044286553928</v>
      </c>
    </row>
    <row r="61" spans="2:13" x14ac:dyDescent="0.25">
      <c r="B61" s="1">
        <v>73</v>
      </c>
      <c r="C61">
        <v>719.04906968869955</v>
      </c>
      <c r="D61">
        <v>720.86940197303261</v>
      </c>
      <c r="E61" s="5">
        <f t="shared" si="3"/>
        <v>1.8203322843330625</v>
      </c>
      <c r="F61">
        <f t="shared" si="4"/>
        <v>719.95923583086608</v>
      </c>
      <c r="G61">
        <f t="shared" si="9"/>
        <v>0.3848568714455044</v>
      </c>
      <c r="H61">
        <f t="shared" si="10"/>
        <v>2.3784385104372006</v>
      </c>
      <c r="I61">
        <f t="shared" si="11"/>
        <v>1.3816476909413524</v>
      </c>
      <c r="J61">
        <f t="shared" si="5"/>
        <v>1.0025315828377626</v>
      </c>
      <c r="K61">
        <f t="shared" si="6"/>
        <v>6.1739096025163986</v>
      </c>
      <c r="L61">
        <f t="shared" si="7"/>
        <v>1.4694039927200324</v>
      </c>
      <c r="M61">
        <f t="shared" si="8"/>
        <v>10.788044286553928</v>
      </c>
    </row>
    <row r="62" spans="2:13" x14ac:dyDescent="0.25">
      <c r="B62" s="1">
        <v>74</v>
      </c>
      <c r="C62">
        <v>718.96676511789633</v>
      </c>
      <c r="D62">
        <v>720.9505871586216</v>
      </c>
      <c r="E62" s="5">
        <f t="shared" si="3"/>
        <v>1.983822040725272</v>
      </c>
      <c r="F62">
        <f t="shared" si="4"/>
        <v>719.95867613825897</v>
      </c>
      <c r="G62">
        <f t="shared" si="9"/>
        <v>0.3848568714455044</v>
      </c>
      <c r="H62">
        <f t="shared" si="10"/>
        <v>2.3784385104372006</v>
      </c>
      <c r="I62">
        <f t="shared" si="11"/>
        <v>1.3816476909413524</v>
      </c>
      <c r="J62">
        <f t="shared" si="5"/>
        <v>1.0027592680732607</v>
      </c>
      <c r="K62">
        <f t="shared" si="6"/>
        <v>7.2704780122517505</v>
      </c>
      <c r="L62">
        <f t="shared" si="7"/>
        <v>1.4694039927200324</v>
      </c>
      <c r="M62">
        <f t="shared" si="8"/>
        <v>10.788044286553928</v>
      </c>
    </row>
    <row r="63" spans="2:13" x14ac:dyDescent="0.25">
      <c r="B63" s="1">
        <v>75</v>
      </c>
      <c r="C63">
        <v>719.00080041660863</v>
      </c>
      <c r="D63">
        <v>721.16665280241489</v>
      </c>
      <c r="E63" s="5">
        <f t="shared" si="3"/>
        <v>2.1658523858062608</v>
      </c>
      <c r="F63">
        <f t="shared" si="4"/>
        <v>720.08372660951181</v>
      </c>
      <c r="G63">
        <f t="shared" si="9"/>
        <v>0.3848568714455044</v>
      </c>
      <c r="H63">
        <f t="shared" si="10"/>
        <v>2.3784385104372006</v>
      </c>
      <c r="I63">
        <f t="shared" si="11"/>
        <v>1.3816476909413524</v>
      </c>
      <c r="J63">
        <f t="shared" si="5"/>
        <v>1.003012308726988</v>
      </c>
      <c r="K63">
        <f t="shared" si="6"/>
        <v>8.722033286579471</v>
      </c>
      <c r="L63">
        <f t="shared" si="7"/>
        <v>1.4694039927200324</v>
      </c>
      <c r="M63">
        <f t="shared" si="8"/>
        <v>10.788044286553928</v>
      </c>
    </row>
    <row r="64" spans="2:13" x14ac:dyDescent="0.25">
      <c r="B64" s="1">
        <v>76</v>
      </c>
      <c r="C64">
        <v>719.00439204984104</v>
      </c>
      <c r="D64">
        <v>721.26242961071353</v>
      </c>
      <c r="E64" s="5">
        <f t="shared" si="3"/>
        <v>2.2580375608724808</v>
      </c>
      <c r="F64">
        <f t="shared" si="4"/>
        <v>720.13341083027728</v>
      </c>
      <c r="G64">
        <f t="shared" si="9"/>
        <v>0.3848568714455044</v>
      </c>
      <c r="H64">
        <f t="shared" si="10"/>
        <v>2.3784385104372006</v>
      </c>
      <c r="I64">
        <f t="shared" si="11"/>
        <v>1.3816476909413524</v>
      </c>
      <c r="J64">
        <f t="shared" si="5"/>
        <v>1.0031405059354852</v>
      </c>
      <c r="K64">
        <f t="shared" si="6"/>
        <v>9.5643013785958999</v>
      </c>
      <c r="L64">
        <f t="shared" si="7"/>
        <v>1.4694039927200324</v>
      </c>
      <c r="M64">
        <f t="shared" si="8"/>
        <v>10.788044286553928</v>
      </c>
    </row>
    <row r="65" spans="2:13" x14ac:dyDescent="0.25">
      <c r="B65" s="1">
        <v>77</v>
      </c>
      <c r="C65">
        <v>718.96954934727455</v>
      </c>
      <c r="D65">
        <v>720.98807466065432</v>
      </c>
      <c r="E65" s="5">
        <f t="shared" si="3"/>
        <v>2.0185253133797687</v>
      </c>
      <c r="F65">
        <f t="shared" si="4"/>
        <v>719.97881200396444</v>
      </c>
      <c r="G65">
        <f t="shared" si="9"/>
        <v>0.3848568714455044</v>
      </c>
      <c r="H65">
        <f t="shared" si="10"/>
        <v>2.3784385104372006</v>
      </c>
      <c r="I65">
        <f t="shared" si="11"/>
        <v>1.3816476909413524</v>
      </c>
      <c r="J65">
        <f t="shared" si="5"/>
        <v>1.0028075254580842</v>
      </c>
      <c r="K65">
        <f t="shared" si="6"/>
        <v>7.5272164595155262</v>
      </c>
      <c r="L65">
        <f t="shared" si="7"/>
        <v>1.4694039927200324</v>
      </c>
      <c r="M65">
        <f t="shared" si="8"/>
        <v>10.788044286553928</v>
      </c>
    </row>
    <row r="66" spans="2:13" s="5" customFormat="1" x14ac:dyDescent="0.25">
      <c r="B66" s="15">
        <v>78</v>
      </c>
      <c r="C66">
        <v>733.38812538367597</v>
      </c>
      <c r="D66">
        <v>734.80294086683693</v>
      </c>
      <c r="E66" s="5">
        <f t="shared" si="3"/>
        <v>1.4148154831609645</v>
      </c>
      <c r="F66" s="5">
        <f t="shared" si="4"/>
        <v>734.09553312525645</v>
      </c>
      <c r="G66">
        <f t="shared" ref="G66:G81" si="12">$G$86</f>
        <v>0.3848568714455044</v>
      </c>
      <c r="H66">
        <f t="shared" ref="H66:H81" si="13">$G$87</f>
        <v>2.3784385104372006</v>
      </c>
      <c r="I66">
        <f t="shared" ref="I66:I81" si="14">$E$82</f>
        <v>1.3816476909413524</v>
      </c>
      <c r="J66">
        <f t="shared" si="5"/>
        <v>1.0019291497014911</v>
      </c>
      <c r="K66">
        <f t="shared" si="6"/>
        <v>4.11572697497422</v>
      </c>
      <c r="L66">
        <f t="shared" si="7"/>
        <v>1.4694039927200324</v>
      </c>
      <c r="M66">
        <f t="shared" si="8"/>
        <v>10.788044286553928</v>
      </c>
    </row>
    <row r="67" spans="2:13" s="5" customFormat="1" x14ac:dyDescent="0.25">
      <c r="B67" s="15">
        <v>79</v>
      </c>
      <c r="C67">
        <v>733.25813220835551</v>
      </c>
      <c r="D67">
        <v>735.1510391627628</v>
      </c>
      <c r="E67" s="5">
        <f t="shared" ref="E67:E81" si="15">D67-C67</f>
        <v>1.8929069544072945</v>
      </c>
      <c r="F67" s="5">
        <f t="shared" ref="F67:F81" si="16">AVERAGE(C67,D67)</f>
        <v>734.2045856855591</v>
      </c>
      <c r="G67">
        <f t="shared" si="12"/>
        <v>0.3848568714455044</v>
      </c>
      <c r="H67">
        <f t="shared" si="13"/>
        <v>2.3784385104372006</v>
      </c>
      <c r="I67">
        <f t="shared" si="14"/>
        <v>1.3816476909413524</v>
      </c>
      <c r="J67">
        <f t="shared" ref="J67:J81" si="17">D67/C67</f>
        <v>1.0025815014812129</v>
      </c>
      <c r="K67">
        <f t="shared" ref="K67:K81" si="18">EXP(E67)</f>
        <v>6.6386388792276678</v>
      </c>
      <c r="L67">
        <f t="shared" ref="L67:L81" si="19">EXP(G67)</f>
        <v>1.4694039927200324</v>
      </c>
      <c r="M67">
        <f t="shared" ref="M67:M81" si="20">EXP(H67)</f>
        <v>10.788044286553928</v>
      </c>
    </row>
    <row r="68" spans="2:13" s="5" customFormat="1" x14ac:dyDescent="0.25">
      <c r="B68" s="15">
        <v>80</v>
      </c>
      <c r="C68">
        <v>733.22061514329994</v>
      </c>
      <c r="D68">
        <v>735.13681081267111</v>
      </c>
      <c r="E68" s="5">
        <f t="shared" si="15"/>
        <v>1.9161956693711772</v>
      </c>
      <c r="F68" s="5">
        <f t="shared" si="16"/>
        <v>734.17871297798547</v>
      </c>
      <c r="G68">
        <f t="shared" si="12"/>
        <v>0.3848568714455044</v>
      </c>
      <c r="H68">
        <f t="shared" si="13"/>
        <v>2.3784385104372006</v>
      </c>
      <c r="I68">
        <f t="shared" si="14"/>
        <v>1.3816476909413524</v>
      </c>
      <c r="J68">
        <f t="shared" si="17"/>
        <v>1.0026133957908381</v>
      </c>
      <c r="K68">
        <f t="shared" si="18"/>
        <v>6.7950585851665908</v>
      </c>
      <c r="L68">
        <f t="shared" si="19"/>
        <v>1.4694039927200324</v>
      </c>
      <c r="M68">
        <f t="shared" si="20"/>
        <v>10.788044286553928</v>
      </c>
    </row>
    <row r="69" spans="2:13" s="5" customFormat="1" x14ac:dyDescent="0.25">
      <c r="B69" s="15">
        <v>81</v>
      </c>
      <c r="C69">
        <v>733.49037349184596</v>
      </c>
      <c r="D69">
        <v>734.72957509930961</v>
      </c>
      <c r="E69" s="5">
        <f t="shared" si="15"/>
        <v>1.2392016074636558</v>
      </c>
      <c r="F69" s="5">
        <f t="shared" si="16"/>
        <v>734.10997429557779</v>
      </c>
      <c r="G69">
        <f t="shared" si="12"/>
        <v>0.3848568714455044</v>
      </c>
      <c r="H69">
        <f t="shared" si="13"/>
        <v>2.3784385104372006</v>
      </c>
      <c r="I69">
        <f t="shared" si="14"/>
        <v>1.3816476909413524</v>
      </c>
      <c r="J69">
        <f t="shared" si="17"/>
        <v>1.0016894585835725</v>
      </c>
      <c r="K69">
        <f t="shared" si="18"/>
        <v>3.4528556298278268</v>
      </c>
      <c r="L69">
        <f t="shared" si="19"/>
        <v>1.4694039927200324</v>
      </c>
      <c r="M69">
        <f t="shared" si="20"/>
        <v>10.788044286553928</v>
      </c>
    </row>
    <row r="70" spans="2:13" x14ac:dyDescent="0.25">
      <c r="B70" s="1">
        <v>82</v>
      </c>
      <c r="C70">
        <v>733.2542840297823</v>
      </c>
      <c r="D70">
        <v>734.88518460576211</v>
      </c>
      <c r="E70" s="5">
        <f t="shared" si="15"/>
        <v>1.6309005759798083</v>
      </c>
      <c r="F70">
        <f t="shared" si="16"/>
        <v>734.06973431777215</v>
      </c>
      <c r="G70">
        <f t="shared" si="12"/>
        <v>0.3848568714455044</v>
      </c>
      <c r="H70">
        <f t="shared" si="13"/>
        <v>2.3784385104372006</v>
      </c>
      <c r="I70">
        <f t="shared" si="14"/>
        <v>1.3816476909413524</v>
      </c>
      <c r="J70">
        <f t="shared" si="17"/>
        <v>1.0022241950868895</v>
      </c>
      <c r="K70">
        <f t="shared" si="18"/>
        <v>5.1084732158495063</v>
      </c>
      <c r="L70">
        <f t="shared" si="19"/>
        <v>1.4694039927200324</v>
      </c>
      <c r="M70">
        <f t="shared" si="20"/>
        <v>10.788044286553928</v>
      </c>
    </row>
    <row r="71" spans="2:13" x14ac:dyDescent="0.25">
      <c r="B71" s="1">
        <v>83</v>
      </c>
      <c r="C71">
        <v>733.24237302764618</v>
      </c>
      <c r="D71">
        <v>734.97492047006108</v>
      </c>
      <c r="E71" s="5">
        <f t="shared" si="15"/>
        <v>1.7325474424148979</v>
      </c>
      <c r="F71">
        <f t="shared" si="16"/>
        <v>734.10864674885363</v>
      </c>
      <c r="G71">
        <f t="shared" si="12"/>
        <v>0.3848568714455044</v>
      </c>
      <c r="H71">
        <f t="shared" si="13"/>
        <v>2.3784385104372006</v>
      </c>
      <c r="I71">
        <f t="shared" si="14"/>
        <v>1.3816476909413524</v>
      </c>
      <c r="J71">
        <f t="shared" si="17"/>
        <v>1.0023628577754733</v>
      </c>
      <c r="K71">
        <f t="shared" si="18"/>
        <v>5.6550414674007703</v>
      </c>
      <c r="L71">
        <f t="shared" si="19"/>
        <v>1.4694039927200324</v>
      </c>
      <c r="M71">
        <f t="shared" si="20"/>
        <v>10.788044286553928</v>
      </c>
    </row>
    <row r="72" spans="2:13" x14ac:dyDescent="0.25">
      <c r="B72" s="1">
        <v>84</v>
      </c>
      <c r="C72">
        <v>733.15011641491697</v>
      </c>
      <c r="D72">
        <v>734.9346232744557</v>
      </c>
      <c r="E72" s="5">
        <f t="shared" si="15"/>
        <v>1.7845068595387374</v>
      </c>
      <c r="F72">
        <f t="shared" si="16"/>
        <v>734.04236984468639</v>
      </c>
      <c r="G72">
        <f t="shared" si="12"/>
        <v>0.3848568714455044</v>
      </c>
      <c r="H72">
        <f t="shared" si="13"/>
        <v>2.3784385104372006</v>
      </c>
      <c r="I72">
        <f t="shared" si="14"/>
        <v>1.3816476909413524</v>
      </c>
      <c r="J72">
        <f t="shared" si="17"/>
        <v>1.0024340265650709</v>
      </c>
      <c r="K72">
        <f t="shared" si="18"/>
        <v>5.9566417621069201</v>
      </c>
      <c r="L72">
        <f t="shared" si="19"/>
        <v>1.4694039927200324</v>
      </c>
      <c r="M72">
        <f t="shared" si="20"/>
        <v>10.788044286553928</v>
      </c>
    </row>
    <row r="73" spans="2:13" x14ac:dyDescent="0.25">
      <c r="B73" s="1">
        <v>85</v>
      </c>
      <c r="C73">
        <v>732.9739269315096</v>
      </c>
      <c r="D73">
        <v>734.78112129397289</v>
      </c>
      <c r="E73" s="5">
        <f t="shared" si="15"/>
        <v>1.8071943624632922</v>
      </c>
      <c r="F73">
        <f t="shared" si="16"/>
        <v>733.87752411274118</v>
      </c>
      <c r="G73">
        <f t="shared" si="12"/>
        <v>0.3848568714455044</v>
      </c>
      <c r="H73">
        <f t="shared" si="13"/>
        <v>2.3784385104372006</v>
      </c>
      <c r="I73">
        <f t="shared" si="14"/>
        <v>1.3816476909413524</v>
      </c>
      <c r="J73">
        <f t="shared" si="17"/>
        <v>1.0024655643209968</v>
      </c>
      <c r="K73">
        <f t="shared" si="18"/>
        <v>6.0933277585781083</v>
      </c>
      <c r="L73">
        <f t="shared" si="19"/>
        <v>1.4694039927200324</v>
      </c>
      <c r="M73">
        <f t="shared" si="20"/>
        <v>10.788044286553928</v>
      </c>
    </row>
    <row r="74" spans="2:13" x14ac:dyDescent="0.25">
      <c r="B74" s="1">
        <v>86</v>
      </c>
      <c r="C74">
        <v>676.85172918184696</v>
      </c>
      <c r="D74">
        <v>678.48291540365358</v>
      </c>
      <c r="E74" s="5">
        <f t="shared" si="15"/>
        <v>1.6311862218066153</v>
      </c>
      <c r="F74">
        <f t="shared" si="16"/>
        <v>677.66732229275021</v>
      </c>
      <c r="G74">
        <f t="shared" si="12"/>
        <v>0.3848568714455044</v>
      </c>
      <c r="H74">
        <f t="shared" si="13"/>
        <v>2.3784385104372006</v>
      </c>
      <c r="I74">
        <f t="shared" si="14"/>
        <v>1.3816476909413524</v>
      </c>
      <c r="J74">
        <f t="shared" si="17"/>
        <v>1.0024099609286341</v>
      </c>
      <c r="K74">
        <f t="shared" si="18"/>
        <v>5.1099326383340173</v>
      </c>
      <c r="L74">
        <f t="shared" si="19"/>
        <v>1.4694039927200324</v>
      </c>
      <c r="M74">
        <f t="shared" si="20"/>
        <v>10.788044286553928</v>
      </c>
    </row>
    <row r="75" spans="2:13" x14ac:dyDescent="0.25">
      <c r="B75" s="1">
        <v>87</v>
      </c>
      <c r="C75">
        <v>676.87278507853807</v>
      </c>
      <c r="D75">
        <v>678.80339272543006</v>
      </c>
      <c r="E75" s="5">
        <f t="shared" si="15"/>
        <v>1.9306076468919855</v>
      </c>
      <c r="F75">
        <f t="shared" si="16"/>
        <v>677.83808890198407</v>
      </c>
      <c r="G75">
        <f t="shared" si="12"/>
        <v>0.3848568714455044</v>
      </c>
      <c r="H75">
        <f t="shared" si="13"/>
        <v>2.3784385104372006</v>
      </c>
      <c r="I75">
        <f t="shared" si="14"/>
        <v>1.3816476909413524</v>
      </c>
      <c r="J75">
        <f t="shared" si="17"/>
        <v>1.002852245930774</v>
      </c>
      <c r="K75">
        <f t="shared" si="18"/>
        <v>6.8936979032478378</v>
      </c>
      <c r="L75">
        <f t="shared" si="19"/>
        <v>1.4694039927200324</v>
      </c>
      <c r="M75">
        <f t="shared" si="20"/>
        <v>10.788044286553928</v>
      </c>
    </row>
    <row r="76" spans="2:13" x14ac:dyDescent="0.25">
      <c r="B76" s="1">
        <v>88</v>
      </c>
      <c r="C76">
        <v>676.78510399832942</v>
      </c>
      <c r="D76">
        <v>679.14988624495709</v>
      </c>
      <c r="E76" s="5">
        <f t="shared" si="15"/>
        <v>2.3647822466276693</v>
      </c>
      <c r="F76">
        <f t="shared" si="16"/>
        <v>677.9674951216432</v>
      </c>
      <c r="G76">
        <f t="shared" si="12"/>
        <v>0.3848568714455044</v>
      </c>
      <c r="H76">
        <f t="shared" si="13"/>
        <v>2.3784385104372006</v>
      </c>
      <c r="I76">
        <f t="shared" si="14"/>
        <v>1.3816476909413524</v>
      </c>
      <c r="J76">
        <f t="shared" si="17"/>
        <v>1.0034941405073146</v>
      </c>
      <c r="K76">
        <f t="shared" si="18"/>
        <v>10.64172129449566</v>
      </c>
      <c r="L76">
        <f t="shared" si="19"/>
        <v>1.4694039927200324</v>
      </c>
      <c r="M76">
        <f t="shared" si="20"/>
        <v>10.788044286553928</v>
      </c>
    </row>
    <row r="77" spans="2:13" x14ac:dyDescent="0.25">
      <c r="B77" s="1">
        <v>89</v>
      </c>
      <c r="C77">
        <v>676.85014414998216</v>
      </c>
      <c r="D77">
        <v>678.00643177859672</v>
      </c>
      <c r="E77" s="5">
        <f t="shared" si="15"/>
        <v>1.1562876286145638</v>
      </c>
      <c r="F77">
        <f t="shared" si="16"/>
        <v>677.42828796428944</v>
      </c>
      <c r="G77">
        <f t="shared" si="12"/>
        <v>0.3848568714455044</v>
      </c>
      <c r="H77">
        <f t="shared" si="13"/>
        <v>2.3784385104372006</v>
      </c>
      <c r="I77">
        <f t="shared" si="14"/>
        <v>1.3816476909413524</v>
      </c>
      <c r="J77">
        <f t="shared" si="17"/>
        <v>1.001708336237509</v>
      </c>
      <c r="K77">
        <f t="shared" si="18"/>
        <v>3.178113013278518</v>
      </c>
      <c r="L77">
        <f t="shared" si="19"/>
        <v>1.4694039927200324</v>
      </c>
      <c r="M77">
        <f t="shared" si="20"/>
        <v>10.788044286553928</v>
      </c>
    </row>
    <row r="78" spans="2:13" x14ac:dyDescent="0.25">
      <c r="B78" s="1">
        <v>90</v>
      </c>
      <c r="C78">
        <v>676.83654908489973</v>
      </c>
      <c r="D78">
        <v>678.30321791949336</v>
      </c>
      <c r="E78" s="5">
        <f t="shared" si="15"/>
        <v>1.4666688345936336</v>
      </c>
      <c r="F78">
        <f t="shared" si="16"/>
        <v>677.56988350219649</v>
      </c>
      <c r="G78">
        <f t="shared" si="12"/>
        <v>0.3848568714455044</v>
      </c>
      <c r="H78">
        <f t="shared" si="13"/>
        <v>2.3784385104372006</v>
      </c>
      <c r="I78">
        <f t="shared" si="14"/>
        <v>1.3816476909413524</v>
      </c>
      <c r="J78">
        <f t="shared" si="17"/>
        <v>1.0021669468597354</v>
      </c>
      <c r="K78">
        <f t="shared" si="18"/>
        <v>4.3347712236424538</v>
      </c>
      <c r="L78">
        <f t="shared" si="19"/>
        <v>1.4694039927200324</v>
      </c>
      <c r="M78">
        <f t="shared" si="20"/>
        <v>10.788044286553928</v>
      </c>
    </row>
    <row r="79" spans="2:13" x14ac:dyDescent="0.25">
      <c r="B79" s="1">
        <v>91</v>
      </c>
      <c r="C79">
        <v>676.62477960370688</v>
      </c>
      <c r="D79">
        <v>679.39192249854057</v>
      </c>
      <c r="E79" s="5">
        <f t="shared" si="15"/>
        <v>2.7671428948336825</v>
      </c>
      <c r="F79">
        <f t="shared" si="16"/>
        <v>678.00835105112378</v>
      </c>
      <c r="G79">
        <f t="shared" si="12"/>
        <v>0.3848568714455044</v>
      </c>
      <c r="H79">
        <f t="shared" si="13"/>
        <v>2.3784385104372006</v>
      </c>
      <c r="I79">
        <f t="shared" si="14"/>
        <v>1.3816476909413524</v>
      </c>
      <c r="J79">
        <f t="shared" si="17"/>
        <v>1.004089626892551</v>
      </c>
      <c r="K79">
        <f t="shared" si="18"/>
        <v>15.913103587691637</v>
      </c>
      <c r="L79">
        <f t="shared" si="19"/>
        <v>1.4694039927200324</v>
      </c>
      <c r="M79">
        <f t="shared" si="20"/>
        <v>10.788044286553928</v>
      </c>
    </row>
    <row r="80" spans="2:13" x14ac:dyDescent="0.25">
      <c r="B80" s="1">
        <v>92</v>
      </c>
      <c r="C80">
        <v>676.54760784695122</v>
      </c>
      <c r="D80">
        <v>679.29674095836583</v>
      </c>
      <c r="E80" s="5">
        <f t="shared" si="15"/>
        <v>2.7491331114146078</v>
      </c>
      <c r="F80">
        <f t="shared" si="16"/>
        <v>677.92217440265858</v>
      </c>
      <c r="G80">
        <f t="shared" si="12"/>
        <v>0.3848568714455044</v>
      </c>
      <c r="H80">
        <f t="shared" si="13"/>
        <v>2.3784385104372006</v>
      </c>
      <c r="I80">
        <f t="shared" si="14"/>
        <v>1.3816476909413524</v>
      </c>
      <c r="J80">
        <f t="shared" si="17"/>
        <v>1.0040634732567653</v>
      </c>
      <c r="K80">
        <f t="shared" si="18"/>
        <v>15.629077341150445</v>
      </c>
      <c r="L80">
        <f t="shared" si="19"/>
        <v>1.4694039927200324</v>
      </c>
      <c r="M80">
        <f t="shared" si="20"/>
        <v>10.788044286553928</v>
      </c>
    </row>
    <row r="81" spans="1:14" x14ac:dyDescent="0.25">
      <c r="B81" s="1">
        <v>93</v>
      </c>
      <c r="C81">
        <v>676.62305733523465</v>
      </c>
      <c r="D81">
        <v>678.95372362238822</v>
      </c>
      <c r="E81" s="5">
        <f t="shared" si="15"/>
        <v>2.3306662871535764</v>
      </c>
      <c r="F81">
        <f t="shared" si="16"/>
        <v>677.78839047881138</v>
      </c>
      <c r="G81">
        <f t="shared" si="12"/>
        <v>0.3848568714455044</v>
      </c>
      <c r="H81">
        <f t="shared" si="13"/>
        <v>2.3784385104372006</v>
      </c>
      <c r="I81">
        <f t="shared" si="14"/>
        <v>1.3816476909413524</v>
      </c>
      <c r="J81" s="20">
        <f t="shared" si="17"/>
        <v>1.0034445564068308</v>
      </c>
      <c r="K81">
        <f t="shared" si="18"/>
        <v>10.284791875346233</v>
      </c>
      <c r="L81">
        <f t="shared" si="19"/>
        <v>1.4694039927200324</v>
      </c>
      <c r="M81">
        <f t="shared" si="20"/>
        <v>10.788044286553928</v>
      </c>
    </row>
    <row r="82" spans="1:14" s="9" customFormat="1" x14ac:dyDescent="0.25">
      <c r="E82" s="14">
        <f>AVERAGE(E2:E81)</f>
        <v>1.3816476909413524</v>
      </c>
      <c r="F82" s="9" t="s">
        <v>0</v>
      </c>
      <c r="J82"/>
    </row>
    <row r="83" spans="1:14" x14ac:dyDescent="0.25">
      <c r="A83" s="2"/>
      <c r="E83" s="2">
        <f>STDEV(E2:E81)</f>
        <v>0.50856674464073881</v>
      </c>
      <c r="F83" t="s">
        <v>1</v>
      </c>
      <c r="G83" s="10"/>
      <c r="H83" s="10"/>
      <c r="K83" s="10"/>
    </row>
    <row r="85" spans="1:14" ht="15.75" thickBot="1" x14ac:dyDescent="0.3">
      <c r="F85" t="s">
        <v>4</v>
      </c>
    </row>
    <row r="86" spans="1:14" x14ac:dyDescent="0.25">
      <c r="F86" s="7" t="s">
        <v>2</v>
      </c>
      <c r="G86" s="3">
        <f>E82-(1.96*E83)</f>
        <v>0.3848568714455044</v>
      </c>
      <c r="H86" t="s">
        <v>17</v>
      </c>
      <c r="I86" s="1" t="s">
        <v>24</v>
      </c>
      <c r="J86" s="16">
        <f>E83/E82</f>
        <v>0.36808713825898631</v>
      </c>
      <c r="K86">
        <f>J86*1+0</f>
        <v>0.36808713825898631</v>
      </c>
      <c r="L86">
        <f>E82/800</f>
        <v>1.7270596136766906E-3</v>
      </c>
      <c r="M86" t="s">
        <v>25</v>
      </c>
      <c r="N86">
        <f>Q93</f>
        <v>0</v>
      </c>
    </row>
    <row r="87" spans="1:14" ht="15.75" thickBot="1" x14ac:dyDescent="0.3">
      <c r="F87" s="8" t="s">
        <v>3</v>
      </c>
      <c r="G87" s="4">
        <f>E82+(1.96*E83)</f>
        <v>2.3784385104372006</v>
      </c>
      <c r="H87" t="s">
        <v>18</v>
      </c>
    </row>
    <row r="89" spans="1:14" x14ac:dyDescent="0.25">
      <c r="F89" t="s">
        <v>7</v>
      </c>
    </row>
    <row r="90" spans="1:14" x14ac:dyDescent="0.25">
      <c r="F90" s="11" t="s">
        <v>8</v>
      </c>
      <c r="G90">
        <f>((E83)^2)/93</f>
        <v>2.7810767070374025E-3</v>
      </c>
    </row>
    <row r="91" spans="1:14" x14ac:dyDescent="0.25">
      <c r="F91" s="11" t="s">
        <v>9</v>
      </c>
      <c r="G91">
        <f>((E83)^2)/(2*(93-1))</f>
        <v>1.4056529008395567E-3</v>
      </c>
    </row>
    <row r="92" spans="1:14" x14ac:dyDescent="0.25">
      <c r="F92" s="12" t="s">
        <v>10</v>
      </c>
      <c r="G92" s="10" t="s">
        <v>11</v>
      </c>
    </row>
    <row r="93" spans="1:14" x14ac:dyDescent="0.25">
      <c r="E93" s="11" t="s">
        <v>14</v>
      </c>
      <c r="F93" s="12" t="s">
        <v>12</v>
      </c>
      <c r="G93" s="10">
        <f>E83/(SQRT(93))</f>
        <v>5.2735914773874952E-2</v>
      </c>
    </row>
    <row r="94" spans="1:14" ht="15.75" thickBot="1" x14ac:dyDescent="0.3">
      <c r="F94" s="13" t="s">
        <v>21</v>
      </c>
    </row>
    <row r="95" spans="1:14" ht="15" customHeight="1" x14ac:dyDescent="0.25">
      <c r="F95" s="22" t="s">
        <v>15</v>
      </c>
      <c r="G95" s="3">
        <f>E82+(1.984*G93)</f>
        <v>1.4862757458527203</v>
      </c>
    </row>
    <row r="96" spans="1:14" ht="15.75" thickBot="1" x14ac:dyDescent="0.3">
      <c r="F96" s="23"/>
      <c r="G96" s="4">
        <f>E82-(1.984*G93)</f>
        <v>1.2770196360299846</v>
      </c>
    </row>
    <row r="97" spans="5:10" x14ac:dyDescent="0.25">
      <c r="F97" s="24" t="s">
        <v>13</v>
      </c>
      <c r="G97" s="26">
        <f>1.71*G93</f>
        <v>9.0178414263326165E-2</v>
      </c>
    </row>
    <row r="98" spans="5:10" ht="15.75" thickBot="1" x14ac:dyDescent="0.3">
      <c r="F98" s="25"/>
      <c r="G98" s="27"/>
    </row>
    <row r="99" spans="5:10" x14ac:dyDescent="0.25">
      <c r="E99" t="s">
        <v>17</v>
      </c>
      <c r="F99" s="28" t="s">
        <v>16</v>
      </c>
      <c r="G99" s="3">
        <f>G86-(1.984*G97)</f>
        <v>0.2059428975470653</v>
      </c>
    </row>
    <row r="100" spans="5:10" ht="15.75" thickBot="1" x14ac:dyDescent="0.3">
      <c r="F100" s="29"/>
      <c r="G100" s="4">
        <f>G86+(1.984*G97)</f>
        <v>0.56377084534394351</v>
      </c>
    </row>
    <row r="101" spans="5:10" x14ac:dyDescent="0.25">
      <c r="E101" t="s">
        <v>18</v>
      </c>
      <c r="F101" s="28" t="s">
        <v>19</v>
      </c>
      <c r="G101" s="3">
        <f>G87-(1.984*G97)</f>
        <v>2.1995245365387612</v>
      </c>
    </row>
    <row r="102" spans="5:10" ht="15.75" thickBot="1" x14ac:dyDescent="0.3">
      <c r="F102" s="29"/>
      <c r="G102" s="4">
        <f>G87+(1.984*G97)</f>
        <v>2.5573524843356399</v>
      </c>
    </row>
    <row r="104" spans="5:10" x14ac:dyDescent="0.25">
      <c r="E104" s="2"/>
      <c r="F104" s="21"/>
      <c r="G104" s="2"/>
      <c r="H104" s="2"/>
      <c r="I104" s="2"/>
      <c r="J104" s="2"/>
    </row>
    <row r="105" spans="5:10" x14ac:dyDescent="0.25">
      <c r="E105" s="2"/>
      <c r="F105" s="21"/>
      <c r="G105" s="2"/>
      <c r="H105" s="2"/>
      <c r="I105" s="2"/>
      <c r="J105" s="2"/>
    </row>
    <row r="106" spans="5:10" x14ac:dyDescent="0.25">
      <c r="E106" s="2"/>
      <c r="F106" s="2"/>
      <c r="G106" s="2"/>
      <c r="H106" s="2"/>
      <c r="I106" s="2"/>
      <c r="J106" s="2"/>
    </row>
    <row r="107" spans="5:10" x14ac:dyDescent="0.25">
      <c r="E107" s="2"/>
      <c r="F107" s="2"/>
      <c r="G107" s="2"/>
      <c r="H107" s="2"/>
      <c r="I107" s="2"/>
      <c r="J107" s="2"/>
    </row>
    <row r="108" spans="5:10" x14ac:dyDescent="0.25">
      <c r="E108" s="2"/>
      <c r="F108" s="19"/>
      <c r="G108" s="19"/>
      <c r="H108" s="19"/>
      <c r="I108" s="19"/>
      <c r="J108" s="19"/>
    </row>
    <row r="109" spans="5:10" x14ac:dyDescent="0.25">
      <c r="E109" s="2"/>
      <c r="F109" s="19"/>
      <c r="G109" s="19"/>
      <c r="H109" s="19"/>
      <c r="I109" s="19"/>
      <c r="J109" s="19"/>
    </row>
    <row r="110" spans="5:10" x14ac:dyDescent="0.25">
      <c r="E110" s="2"/>
      <c r="F110" s="2"/>
      <c r="G110" s="2"/>
      <c r="H110" s="2"/>
      <c r="I110" s="2"/>
      <c r="J110" s="2"/>
    </row>
    <row r="111" spans="5:10" x14ac:dyDescent="0.25">
      <c r="E111" s="2"/>
      <c r="F111" s="2"/>
      <c r="G111" s="2"/>
      <c r="H111" s="2"/>
      <c r="I111" s="2"/>
      <c r="J111" s="2"/>
    </row>
    <row r="112" spans="5:10" x14ac:dyDescent="0.25">
      <c r="E112" s="2"/>
      <c r="F112" s="19"/>
      <c r="G112" s="19"/>
      <c r="H112" s="19"/>
      <c r="I112" s="19"/>
      <c r="J112" s="19"/>
    </row>
    <row r="113" spans="5:10" x14ac:dyDescent="0.25">
      <c r="E113" s="2"/>
      <c r="F113" s="2"/>
      <c r="G113" s="2"/>
      <c r="H113" s="2"/>
      <c r="I113" s="2"/>
      <c r="J113" s="2"/>
    </row>
    <row r="114" spans="5:10" x14ac:dyDescent="0.25">
      <c r="E114" s="2"/>
      <c r="F114" s="2"/>
      <c r="G114" s="2"/>
      <c r="H114" s="2"/>
      <c r="I114" s="2"/>
      <c r="J114" s="2"/>
    </row>
    <row r="115" spans="5:10" x14ac:dyDescent="0.25">
      <c r="E115" s="2"/>
      <c r="F115" s="19"/>
      <c r="G115" s="2"/>
      <c r="H115" s="2"/>
      <c r="I115" s="2"/>
      <c r="J115" s="2"/>
    </row>
  </sheetData>
  <mergeCells count="6">
    <mergeCell ref="F104:F105"/>
    <mergeCell ref="F95:F96"/>
    <mergeCell ref="F97:F98"/>
    <mergeCell ref="G97:G98"/>
    <mergeCell ref="F99:F100"/>
    <mergeCell ref="F101:F102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1"/>
  <sheetViews>
    <sheetView zoomScale="80" zoomScaleNormal="80" workbookViewId="0">
      <pane ySplit="6240" topLeftCell="A79"/>
      <selection activeCell="B11" sqref="B11"/>
      <selection pane="bottomLeft" activeCell="M97" sqref="M97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6" t="s">
        <v>22</v>
      </c>
      <c r="D1" s="6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>
        <v>4278.0518899999997</v>
      </c>
      <c r="D2">
        <v>4312.9616999999998</v>
      </c>
      <c r="E2" s="5">
        <f>D2/C2</f>
        <v>1.0081602119136521</v>
      </c>
      <c r="F2">
        <f>AVERAGE(C2,D2)</f>
        <v>4295.5067949999993</v>
      </c>
      <c r="G2">
        <f t="shared" ref="G2:G33" si="0">$G$86</f>
        <v>1.0038037514196612</v>
      </c>
      <c r="H2">
        <f t="shared" ref="H2:H33" si="1">$G$87</f>
        <v>1.0240469011532749</v>
      </c>
      <c r="I2">
        <f t="shared" ref="I2:I33" si="2">$E$82</f>
        <v>1.013925326286468</v>
      </c>
      <c r="J2">
        <f>(E2/D2)*100</f>
        <v>2.3375125541078935E-2</v>
      </c>
      <c r="Y2" s="5"/>
    </row>
    <row r="3" spans="2:26" x14ac:dyDescent="0.25">
      <c r="B3" s="1">
        <v>2</v>
      </c>
      <c r="C3">
        <v>4271.1749100000006</v>
      </c>
      <c r="D3">
        <v>4310.8765100000001</v>
      </c>
      <c r="E3" s="5">
        <f t="shared" ref="E3:E66" si="3">D3/C3</f>
        <v>1.0092952409668465</v>
      </c>
      <c r="F3">
        <f t="shared" ref="F3:F66" si="4">AVERAGE(C3,D3)</f>
        <v>4291.0257099999999</v>
      </c>
      <c r="G3">
        <f t="shared" si="0"/>
        <v>1.0038037514196612</v>
      </c>
      <c r="H3">
        <f t="shared" si="1"/>
        <v>1.0240469011532749</v>
      </c>
      <c r="I3">
        <f t="shared" si="2"/>
        <v>1.013925326286468</v>
      </c>
      <c r="J3">
        <f t="shared" ref="J3:J66" si="5">(E3/D3)*100</f>
        <v>2.3412761618793076E-2</v>
      </c>
      <c r="L3" s="18" t="s">
        <v>26</v>
      </c>
      <c r="M3">
        <v>1</v>
      </c>
      <c r="Y3" s="5"/>
    </row>
    <row r="4" spans="2:26" x14ac:dyDescent="0.25">
      <c r="B4" s="1">
        <v>3</v>
      </c>
      <c r="C4">
        <v>4275.3864699999995</v>
      </c>
      <c r="D4" s="17">
        <v>4314.5620699999999</v>
      </c>
      <c r="E4" s="5">
        <f t="shared" si="3"/>
        <v>1.0091630546793586</v>
      </c>
      <c r="F4">
        <f t="shared" si="4"/>
        <v>4294.9742699999997</v>
      </c>
      <c r="G4">
        <f t="shared" si="0"/>
        <v>1.0038037514196612</v>
      </c>
      <c r="H4">
        <f t="shared" si="1"/>
        <v>1.0240469011532749</v>
      </c>
      <c r="I4">
        <f t="shared" si="2"/>
        <v>1.013925326286468</v>
      </c>
      <c r="J4">
        <f t="shared" si="5"/>
        <v>2.3389698382050596E-2</v>
      </c>
      <c r="Y4" s="5"/>
    </row>
    <row r="5" spans="2:26" x14ac:dyDescent="0.25">
      <c r="B5" s="1">
        <v>4</v>
      </c>
      <c r="C5">
        <v>4276.1453799999999</v>
      </c>
      <c r="D5">
        <v>4322.9011700000001</v>
      </c>
      <c r="E5" s="5">
        <f t="shared" si="3"/>
        <v>1.0109340973809455</v>
      </c>
      <c r="F5">
        <f t="shared" si="4"/>
        <v>4299.5232749999996</v>
      </c>
      <c r="G5">
        <f t="shared" si="0"/>
        <v>1.0038037514196612</v>
      </c>
      <c r="H5">
        <f t="shared" si="1"/>
        <v>1.0240469011532749</v>
      </c>
      <c r="I5">
        <f t="shared" si="2"/>
        <v>1.013925326286468</v>
      </c>
      <c r="J5">
        <f t="shared" si="5"/>
        <v>2.3385547289320647E-2</v>
      </c>
      <c r="Y5" s="5"/>
    </row>
    <row r="6" spans="2:26" x14ac:dyDescent="0.25">
      <c r="B6" s="1">
        <v>5</v>
      </c>
      <c r="C6">
        <v>4276.8858899999996</v>
      </c>
      <c r="D6">
        <v>4325.9390999999996</v>
      </c>
      <c r="E6" s="5">
        <f t="shared" si="3"/>
        <v>1.0114693754431685</v>
      </c>
      <c r="F6">
        <f t="shared" si="4"/>
        <v>4301.4124949999996</v>
      </c>
      <c r="G6">
        <f t="shared" si="0"/>
        <v>1.0038037514196612</v>
      </c>
      <c r="H6">
        <f t="shared" si="1"/>
        <v>1.0240469011532749</v>
      </c>
      <c r="I6">
        <f t="shared" si="2"/>
        <v>1.013925326286468</v>
      </c>
      <c r="J6">
        <f t="shared" si="5"/>
        <v>2.3381498261109794E-2</v>
      </c>
      <c r="Y6" s="5"/>
    </row>
    <row r="7" spans="2:26" x14ac:dyDescent="0.25">
      <c r="B7" s="1">
        <v>6</v>
      </c>
      <c r="C7">
        <v>4278.5234400000008</v>
      </c>
      <c r="D7">
        <v>4316.7819800000007</v>
      </c>
      <c r="E7" s="5">
        <f t="shared" si="3"/>
        <v>1.0089419961200445</v>
      </c>
      <c r="F7">
        <f t="shared" si="4"/>
        <v>4297.6527100000003</v>
      </c>
      <c r="G7">
        <f t="shared" si="0"/>
        <v>1.0038037514196612</v>
      </c>
      <c r="H7">
        <f t="shared" si="1"/>
        <v>1.0240469011532749</v>
      </c>
      <c r="I7">
        <f t="shared" si="2"/>
        <v>1.013925326286468</v>
      </c>
      <c r="J7">
        <f t="shared" si="5"/>
        <v>2.3372549292379235E-2</v>
      </c>
      <c r="Y7" s="5"/>
    </row>
    <row r="8" spans="2:26" x14ac:dyDescent="0.25">
      <c r="B8" s="1">
        <v>7</v>
      </c>
      <c r="C8">
        <v>4280.5147400000005</v>
      </c>
      <c r="D8">
        <v>4314.5110700000005</v>
      </c>
      <c r="E8" s="5">
        <f t="shared" si="3"/>
        <v>1.0079421125880763</v>
      </c>
      <c r="F8">
        <f t="shared" si="4"/>
        <v>4297.5129050000005</v>
      </c>
      <c r="G8">
        <f t="shared" si="0"/>
        <v>1.0038037514196612</v>
      </c>
      <c r="H8">
        <f t="shared" si="1"/>
        <v>1.0240469011532749</v>
      </c>
      <c r="I8">
        <f t="shared" si="2"/>
        <v>1.013925326286468</v>
      </c>
      <c r="J8">
        <f t="shared" si="5"/>
        <v>2.336167635764291E-2</v>
      </c>
      <c r="Y8" s="5"/>
    </row>
    <row r="9" spans="2:26" x14ac:dyDescent="0.25">
      <c r="B9" s="1">
        <v>8</v>
      </c>
      <c r="C9">
        <v>4280.0770700000003</v>
      </c>
      <c r="D9">
        <v>4319.0221300000003</v>
      </c>
      <c r="E9" s="5">
        <f t="shared" si="3"/>
        <v>1.0090991492356469</v>
      </c>
      <c r="F9">
        <f t="shared" si="4"/>
        <v>4299.5496000000003</v>
      </c>
      <c r="G9">
        <f t="shared" si="0"/>
        <v>1.0038037514196612</v>
      </c>
      <c r="H9">
        <f t="shared" si="1"/>
        <v>1.0240469011532749</v>
      </c>
      <c r="I9">
        <f t="shared" si="2"/>
        <v>1.013925326286468</v>
      </c>
      <c r="J9">
        <f t="shared" si="5"/>
        <v>2.3364065264366841E-2</v>
      </c>
      <c r="Y9" s="5"/>
    </row>
    <row r="10" spans="2:26" x14ac:dyDescent="0.25">
      <c r="B10" s="1">
        <v>9</v>
      </c>
      <c r="C10">
        <v>4276.7086300000001</v>
      </c>
      <c r="D10">
        <v>4304.1323700000003</v>
      </c>
      <c r="E10" s="5">
        <f t="shared" si="3"/>
        <v>1.0064123470576485</v>
      </c>
      <c r="F10">
        <f t="shared" si="4"/>
        <v>4290.4205000000002</v>
      </c>
      <c r="G10">
        <f t="shared" si="0"/>
        <v>1.0038037514196612</v>
      </c>
      <c r="H10">
        <f t="shared" si="1"/>
        <v>1.0240469011532749</v>
      </c>
      <c r="I10">
        <f t="shared" si="2"/>
        <v>1.013925326286468</v>
      </c>
      <c r="J10">
        <f t="shared" si="5"/>
        <v>2.3382467371877051E-2</v>
      </c>
      <c r="Y10" s="5"/>
    </row>
    <row r="11" spans="2:26" x14ac:dyDescent="0.25">
      <c r="B11" s="1">
        <v>11</v>
      </c>
      <c r="C11">
        <v>2323.60527</v>
      </c>
      <c r="D11">
        <v>2354.1740500000001</v>
      </c>
      <c r="E11" s="5">
        <f t="shared" si="3"/>
        <v>1.0131557542904006</v>
      </c>
      <c r="F11">
        <f t="shared" si="4"/>
        <v>2338.8896599999998</v>
      </c>
      <c r="G11">
        <f t="shared" si="0"/>
        <v>1.0038037514196612</v>
      </c>
      <c r="H11">
        <f t="shared" si="1"/>
        <v>1.0240469011532749</v>
      </c>
      <c r="I11">
        <f t="shared" si="2"/>
        <v>1.013925326286468</v>
      </c>
      <c r="J11">
        <f t="shared" si="5"/>
        <v>4.3036569632156151E-2</v>
      </c>
      <c r="Y11" s="5"/>
    </row>
    <row r="12" spans="2:26" x14ac:dyDescent="0.25">
      <c r="B12" s="1">
        <v>12</v>
      </c>
      <c r="C12">
        <v>2331.09665</v>
      </c>
      <c r="D12">
        <v>2350.2130000000002</v>
      </c>
      <c r="E12" s="5">
        <f t="shared" si="3"/>
        <v>1.0082005823310674</v>
      </c>
      <c r="F12">
        <f t="shared" si="4"/>
        <v>2340.6548250000001</v>
      </c>
      <c r="G12">
        <f t="shared" si="0"/>
        <v>1.0038037514196612</v>
      </c>
      <c r="H12">
        <f t="shared" si="1"/>
        <v>1.0240469011532749</v>
      </c>
      <c r="I12">
        <f t="shared" si="2"/>
        <v>1.013925326286468</v>
      </c>
      <c r="J12">
        <f t="shared" si="5"/>
        <v>4.2898264213969854E-2</v>
      </c>
      <c r="Y12" s="5"/>
    </row>
    <row r="13" spans="2:26" x14ac:dyDescent="0.25">
      <c r="B13" s="1">
        <v>13</v>
      </c>
      <c r="C13">
        <v>2335.0181600000001</v>
      </c>
      <c r="D13">
        <v>2372.71189</v>
      </c>
      <c r="E13" s="5">
        <f t="shared" si="3"/>
        <v>1.0161427995061074</v>
      </c>
      <c r="F13">
        <f t="shared" si="4"/>
        <v>2353.8650250000001</v>
      </c>
      <c r="G13">
        <f t="shared" si="0"/>
        <v>1.0038037514196612</v>
      </c>
      <c r="H13">
        <f t="shared" si="1"/>
        <v>1.0240469011532749</v>
      </c>
      <c r="I13">
        <f t="shared" si="2"/>
        <v>1.013925326286468</v>
      </c>
      <c r="J13">
        <f t="shared" si="5"/>
        <v>4.2826219390088169E-2</v>
      </c>
      <c r="Y13" s="5"/>
    </row>
    <row r="14" spans="2:26" x14ac:dyDescent="0.25">
      <c r="B14" s="1">
        <v>14</v>
      </c>
      <c r="C14">
        <v>2331.2368500000002</v>
      </c>
      <c r="D14">
        <v>2367.7148300000003</v>
      </c>
      <c r="E14" s="5">
        <f t="shared" si="3"/>
        <v>1.015647479148247</v>
      </c>
      <c r="F14">
        <f t="shared" si="4"/>
        <v>2349.4758400000001</v>
      </c>
      <c r="G14">
        <f t="shared" si="0"/>
        <v>1.0038037514196612</v>
      </c>
      <c r="H14">
        <f t="shared" si="1"/>
        <v>1.0240469011532749</v>
      </c>
      <c r="I14">
        <f t="shared" si="2"/>
        <v>1.013925326286468</v>
      </c>
      <c r="J14">
        <f t="shared" si="5"/>
        <v>4.2895684323109418E-2</v>
      </c>
      <c r="Y14" s="5"/>
    </row>
    <row r="15" spans="2:26" x14ac:dyDescent="0.25">
      <c r="B15" s="1">
        <v>15</v>
      </c>
      <c r="C15">
        <v>2335.9186</v>
      </c>
      <c r="D15">
        <v>2355.3319900000001</v>
      </c>
      <c r="E15" s="5">
        <f t="shared" si="3"/>
        <v>1.0083108161388843</v>
      </c>
      <c r="F15">
        <f t="shared" si="4"/>
        <v>2345.6252949999998</v>
      </c>
      <c r="G15">
        <f t="shared" si="0"/>
        <v>1.0038037514196612</v>
      </c>
      <c r="H15">
        <f t="shared" si="1"/>
        <v>1.0240469011532749</v>
      </c>
      <c r="I15">
        <f t="shared" si="2"/>
        <v>1.013925326286468</v>
      </c>
      <c r="J15">
        <f t="shared" si="5"/>
        <v>4.2809710920577455E-2</v>
      </c>
      <c r="Y15" s="5"/>
    </row>
    <row r="16" spans="2:26" x14ac:dyDescent="0.25">
      <c r="B16" s="1">
        <v>16</v>
      </c>
      <c r="C16">
        <v>2333.7820200000001</v>
      </c>
      <c r="D16">
        <v>2377.4061700000002</v>
      </c>
      <c r="E16" s="5">
        <f t="shared" si="3"/>
        <v>1.0186924698305799</v>
      </c>
      <c r="F16">
        <f t="shared" si="4"/>
        <v>2355.5940950000004</v>
      </c>
      <c r="G16">
        <f t="shared" si="0"/>
        <v>1.0038037514196612</v>
      </c>
      <c r="H16">
        <f t="shared" si="1"/>
        <v>1.0240469011532749</v>
      </c>
      <c r="I16">
        <f t="shared" si="2"/>
        <v>1.013925326286468</v>
      </c>
      <c r="J16">
        <f t="shared" si="5"/>
        <v>4.2848903257897232E-2</v>
      </c>
      <c r="Y16" s="5"/>
    </row>
    <row r="17" spans="2:25" x14ac:dyDescent="0.25">
      <c r="B17" s="1">
        <v>17</v>
      </c>
      <c r="C17">
        <v>1781.7425500000002</v>
      </c>
      <c r="D17">
        <v>1802.64121</v>
      </c>
      <c r="E17" s="5">
        <f t="shared" si="3"/>
        <v>1.0117293376644116</v>
      </c>
      <c r="F17">
        <f t="shared" si="4"/>
        <v>1792.1918800000001</v>
      </c>
      <c r="G17">
        <f t="shared" si="0"/>
        <v>1.0038037514196612</v>
      </c>
      <c r="H17">
        <f t="shared" si="1"/>
        <v>1.0240469011532749</v>
      </c>
      <c r="I17">
        <f t="shared" si="2"/>
        <v>1.013925326286468</v>
      </c>
      <c r="J17">
        <f t="shared" si="5"/>
        <v>5.6124831278233769E-2</v>
      </c>
      <c r="Y17" s="5"/>
    </row>
    <row r="18" spans="2:25" x14ac:dyDescent="0.25">
      <c r="B18" s="1">
        <v>18</v>
      </c>
      <c r="C18">
        <v>1781.3055300000001</v>
      </c>
      <c r="D18">
        <v>1824.3735800000002</v>
      </c>
      <c r="E18" s="5">
        <f t="shared" si="3"/>
        <v>1.0241778006493922</v>
      </c>
      <c r="F18">
        <f t="shared" si="4"/>
        <v>1802.839555</v>
      </c>
      <c r="G18">
        <f t="shared" si="0"/>
        <v>1.0038037514196612</v>
      </c>
      <c r="H18">
        <f t="shared" si="1"/>
        <v>1.0240469011532749</v>
      </c>
      <c r="I18">
        <f t="shared" si="2"/>
        <v>1.013925326286468</v>
      </c>
      <c r="J18">
        <f t="shared" si="5"/>
        <v>5.6138600771087253E-2</v>
      </c>
      <c r="Y18" s="5"/>
    </row>
    <row r="19" spans="2:25" x14ac:dyDescent="0.25">
      <c r="B19" s="1">
        <v>20</v>
      </c>
      <c r="C19">
        <v>1782.97919</v>
      </c>
      <c r="D19">
        <v>1808.04801</v>
      </c>
      <c r="E19" s="5">
        <f t="shared" si="3"/>
        <v>1.0140600743635151</v>
      </c>
      <c r="F19">
        <f t="shared" si="4"/>
        <v>1795.5136</v>
      </c>
      <c r="G19">
        <f t="shared" si="0"/>
        <v>1.0038037514196612</v>
      </c>
      <c r="H19">
        <f t="shared" si="1"/>
        <v>1.0240469011532749</v>
      </c>
      <c r="I19">
        <f t="shared" si="2"/>
        <v>1.013925326286468</v>
      </c>
      <c r="J19">
        <f t="shared" si="5"/>
        <v>5.6085904177042019E-2</v>
      </c>
      <c r="Y19" s="5"/>
    </row>
    <row r="20" spans="2:25" x14ac:dyDescent="0.25">
      <c r="B20" s="1">
        <v>21</v>
      </c>
      <c r="C20">
        <v>1781.5083200000001</v>
      </c>
      <c r="D20">
        <v>1805.74748</v>
      </c>
      <c r="E20" s="5">
        <f t="shared" si="3"/>
        <v>1.0136059763111294</v>
      </c>
      <c r="F20">
        <f t="shared" si="4"/>
        <v>1793.6279</v>
      </c>
      <c r="G20">
        <f t="shared" si="0"/>
        <v>1.0038037514196612</v>
      </c>
      <c r="H20">
        <f t="shared" si="1"/>
        <v>1.0240469011532749</v>
      </c>
      <c r="I20">
        <f t="shared" si="2"/>
        <v>1.013925326286468</v>
      </c>
      <c r="J20">
        <f t="shared" si="5"/>
        <v>5.6132210485550803E-2</v>
      </c>
      <c r="Y20" s="5"/>
    </row>
    <row r="21" spans="2:25" x14ac:dyDescent="0.25">
      <c r="B21" s="1">
        <v>22</v>
      </c>
      <c r="C21">
        <v>1781.31754</v>
      </c>
      <c r="D21">
        <v>1801.10456</v>
      </c>
      <c r="E21" s="5">
        <f t="shared" si="3"/>
        <v>1.0111080812688793</v>
      </c>
      <c r="F21">
        <f t="shared" si="4"/>
        <v>1791.2110499999999</v>
      </c>
      <c r="G21">
        <f t="shared" si="0"/>
        <v>1.0038037514196612</v>
      </c>
      <c r="H21">
        <f t="shared" si="1"/>
        <v>1.0240469011532749</v>
      </c>
      <c r="I21">
        <f t="shared" si="2"/>
        <v>1.013925326286468</v>
      </c>
      <c r="J21">
        <f t="shared" si="5"/>
        <v>5.6138222273385351E-2</v>
      </c>
      <c r="Y21" s="5"/>
    </row>
    <row r="22" spans="2:25" x14ac:dyDescent="0.25">
      <c r="B22" s="1">
        <v>23</v>
      </c>
      <c r="C22">
        <v>1783.2920000000001</v>
      </c>
      <c r="D22">
        <v>1804.8083000000001</v>
      </c>
      <c r="E22" s="5">
        <f t="shared" si="3"/>
        <v>1.0120654946021179</v>
      </c>
      <c r="F22">
        <f t="shared" si="4"/>
        <v>1794.05015</v>
      </c>
      <c r="G22">
        <f t="shared" si="0"/>
        <v>1.0038037514196612</v>
      </c>
      <c r="H22">
        <f t="shared" si="1"/>
        <v>1.0240469011532749</v>
      </c>
      <c r="I22">
        <f t="shared" si="2"/>
        <v>1.013925326286468</v>
      </c>
      <c r="J22">
        <f t="shared" si="5"/>
        <v>5.6076066062091909E-2</v>
      </c>
      <c r="Y22" s="5"/>
    </row>
    <row r="23" spans="2:25" x14ac:dyDescent="0.25">
      <c r="B23" s="1">
        <v>24</v>
      </c>
      <c r="C23">
        <v>1783.52025</v>
      </c>
      <c r="D23">
        <v>1807.1376200000002</v>
      </c>
      <c r="E23" s="5">
        <f t="shared" si="3"/>
        <v>1.013241997112172</v>
      </c>
      <c r="F23">
        <f t="shared" si="4"/>
        <v>1795.328935</v>
      </c>
      <c r="G23">
        <f t="shared" si="0"/>
        <v>1.0038037514196612</v>
      </c>
      <c r="H23">
        <f t="shared" si="1"/>
        <v>1.0240469011532749</v>
      </c>
      <c r="I23">
        <f t="shared" si="2"/>
        <v>1.013925326286468</v>
      </c>
      <c r="J23">
        <f t="shared" si="5"/>
        <v>5.6068889601898271E-2</v>
      </c>
      <c r="Y23" s="5"/>
    </row>
    <row r="24" spans="2:25" x14ac:dyDescent="0.25">
      <c r="B24" s="1">
        <v>25</v>
      </c>
      <c r="C24">
        <v>4021.1005600000003</v>
      </c>
      <c r="D24">
        <v>4060.6139700000003</v>
      </c>
      <c r="E24" s="5">
        <f t="shared" si="3"/>
        <v>1.0098265162510633</v>
      </c>
      <c r="F24">
        <f t="shared" si="4"/>
        <v>4040.8572650000006</v>
      </c>
      <c r="G24">
        <f t="shared" si="0"/>
        <v>1.0038037514196612</v>
      </c>
      <c r="H24">
        <f t="shared" si="1"/>
        <v>1.0240469011532749</v>
      </c>
      <c r="I24">
        <f t="shared" si="2"/>
        <v>1.013925326286468</v>
      </c>
      <c r="J24">
        <f t="shared" si="5"/>
        <v>2.4868813527011119E-2</v>
      </c>
      <c r="Y24" s="5"/>
    </row>
    <row r="25" spans="2:25" x14ac:dyDescent="0.25">
      <c r="B25" s="1">
        <v>26</v>
      </c>
      <c r="C25">
        <v>4019.3180600000001</v>
      </c>
      <c r="D25">
        <v>4075.5441299999998</v>
      </c>
      <c r="E25" s="5">
        <f t="shared" si="3"/>
        <v>1.013988957619343</v>
      </c>
      <c r="F25">
        <f t="shared" si="4"/>
        <v>4047.4310949999999</v>
      </c>
      <c r="G25">
        <f t="shared" si="0"/>
        <v>1.0038037514196612</v>
      </c>
      <c r="H25">
        <f t="shared" si="1"/>
        <v>1.0240469011532749</v>
      </c>
      <c r="I25">
        <f t="shared" si="2"/>
        <v>1.013925326286468</v>
      </c>
      <c r="J25">
        <f t="shared" si="5"/>
        <v>2.4879842427797318E-2</v>
      </c>
      <c r="Y25" s="5"/>
    </row>
    <row r="26" spans="2:25" x14ac:dyDescent="0.25">
      <c r="B26" s="1">
        <v>27</v>
      </c>
      <c r="C26">
        <v>4019.3180600000001</v>
      </c>
      <c r="D26">
        <v>4063.3937300000002</v>
      </c>
      <c r="E26" s="5">
        <f t="shared" si="3"/>
        <v>1.010965957244996</v>
      </c>
      <c r="F26">
        <f t="shared" si="4"/>
        <v>4041.3558950000001</v>
      </c>
      <c r="G26">
        <f t="shared" si="0"/>
        <v>1.0038037514196612</v>
      </c>
      <c r="H26">
        <f t="shared" si="1"/>
        <v>1.0240469011532749</v>
      </c>
      <c r="I26">
        <f t="shared" si="2"/>
        <v>1.013925326286468</v>
      </c>
      <c r="J26">
        <f t="shared" si="5"/>
        <v>2.4879842427797318E-2</v>
      </c>
      <c r="Y26" s="5"/>
    </row>
    <row r="27" spans="2:25" x14ac:dyDescent="0.25">
      <c r="B27" s="1">
        <v>37</v>
      </c>
      <c r="C27">
        <v>4024.0617700000003</v>
      </c>
      <c r="D27">
        <v>4052.3839200000002</v>
      </c>
      <c r="E27" s="5">
        <f t="shared" si="3"/>
        <v>1.0070381996149129</v>
      </c>
      <c r="F27">
        <f t="shared" si="4"/>
        <v>4038.2228450000002</v>
      </c>
      <c r="G27">
        <f t="shared" si="0"/>
        <v>1.0038037514196612</v>
      </c>
      <c r="H27">
        <f t="shared" si="1"/>
        <v>1.0240469011532749</v>
      </c>
      <c r="I27">
        <f t="shared" si="2"/>
        <v>1.013925326286468</v>
      </c>
      <c r="J27">
        <f t="shared" si="5"/>
        <v>2.4850513166948727E-2</v>
      </c>
      <c r="Y27" s="5"/>
    </row>
    <row r="28" spans="2:25" x14ac:dyDescent="0.25">
      <c r="B28" s="1">
        <v>38</v>
      </c>
      <c r="C28">
        <v>4013.5837300000003</v>
      </c>
      <c r="D28">
        <v>4041.6888800000002</v>
      </c>
      <c r="E28" s="5">
        <f t="shared" si="3"/>
        <v>1.0070025074573441</v>
      </c>
      <c r="F28">
        <f t="shared" si="4"/>
        <v>4027.636305</v>
      </c>
      <c r="G28">
        <f t="shared" si="0"/>
        <v>1.0038037514196612</v>
      </c>
      <c r="H28">
        <f t="shared" si="1"/>
        <v>1.0240469011532749</v>
      </c>
      <c r="I28">
        <f t="shared" si="2"/>
        <v>1.013925326286468</v>
      </c>
      <c r="J28">
        <f t="shared" si="5"/>
        <v>2.4915389020674545E-2</v>
      </c>
      <c r="Y28" s="5"/>
    </row>
    <row r="29" spans="2:25" x14ac:dyDescent="0.25">
      <c r="B29" s="1">
        <v>39</v>
      </c>
      <c r="C29">
        <v>4017.2949900000003</v>
      </c>
      <c r="D29">
        <v>4038.5860400000001</v>
      </c>
      <c r="E29" s="5">
        <f t="shared" si="3"/>
        <v>1.0052998472984926</v>
      </c>
      <c r="F29">
        <f t="shared" si="4"/>
        <v>4027.9405150000002</v>
      </c>
      <c r="G29">
        <f t="shared" si="0"/>
        <v>1.0038037514196612</v>
      </c>
      <c r="H29">
        <f t="shared" si="1"/>
        <v>1.0240469011532749</v>
      </c>
      <c r="I29">
        <f t="shared" si="2"/>
        <v>1.013925326286468</v>
      </c>
      <c r="J29">
        <f t="shared" si="5"/>
        <v>2.4892371670221805E-2</v>
      </c>
      <c r="Y29" s="5"/>
    </row>
    <row r="30" spans="2:25" x14ac:dyDescent="0.25">
      <c r="B30" s="1">
        <v>41</v>
      </c>
      <c r="C30">
        <v>4016.0880400000001</v>
      </c>
      <c r="D30">
        <v>4050.1206699999998</v>
      </c>
      <c r="E30" s="5">
        <f t="shared" si="3"/>
        <v>1.0084740746868686</v>
      </c>
      <c r="F30">
        <f t="shared" si="4"/>
        <v>4033.1043549999999</v>
      </c>
      <c r="G30">
        <f t="shared" si="0"/>
        <v>1.0038037514196612</v>
      </c>
      <c r="H30">
        <f t="shared" si="1"/>
        <v>1.0240469011532749</v>
      </c>
      <c r="I30">
        <f t="shared" si="2"/>
        <v>1.013925326286468</v>
      </c>
      <c r="J30">
        <f t="shared" si="5"/>
        <v>2.4899852544069227E-2</v>
      </c>
      <c r="Y30" s="5"/>
    </row>
    <row r="31" spans="2:25" x14ac:dyDescent="0.25">
      <c r="B31" s="1">
        <v>42</v>
      </c>
      <c r="C31">
        <v>3002.35709</v>
      </c>
      <c r="D31">
        <v>3027.2989600000001</v>
      </c>
      <c r="E31" s="5">
        <f t="shared" si="3"/>
        <v>1.0083074295469632</v>
      </c>
      <c r="F31">
        <f t="shared" si="4"/>
        <v>3014.8280249999998</v>
      </c>
      <c r="G31">
        <f t="shared" si="0"/>
        <v>1.0038037514196612</v>
      </c>
      <c r="H31">
        <f t="shared" si="1"/>
        <v>1.0240469011532749</v>
      </c>
      <c r="I31">
        <f t="shared" si="2"/>
        <v>1.013925326286468</v>
      </c>
      <c r="J31">
        <f t="shared" si="5"/>
        <v>3.3307164005598015E-2</v>
      </c>
      <c r="Y31" s="5"/>
    </row>
    <row r="32" spans="2:25" x14ac:dyDescent="0.25">
      <c r="B32" s="1">
        <v>43</v>
      </c>
      <c r="C32">
        <v>3002.1027000000004</v>
      </c>
      <c r="D32">
        <v>3032.1089000000002</v>
      </c>
      <c r="E32" s="5">
        <f t="shared" si="3"/>
        <v>1.0099950611283217</v>
      </c>
      <c r="F32">
        <f t="shared" si="4"/>
        <v>3017.1058000000003</v>
      </c>
      <c r="G32">
        <f t="shared" si="0"/>
        <v>1.0038037514196612</v>
      </c>
      <c r="H32">
        <f t="shared" si="1"/>
        <v>1.0240469011532749</v>
      </c>
      <c r="I32">
        <f t="shared" si="2"/>
        <v>1.013925326286468</v>
      </c>
      <c r="J32">
        <f t="shared" si="5"/>
        <v>3.3309986363890876E-2</v>
      </c>
      <c r="Y32" s="5"/>
    </row>
    <row r="33" spans="2:25" x14ac:dyDescent="0.25">
      <c r="B33" s="1">
        <v>44</v>
      </c>
      <c r="C33">
        <v>3000.7121299999999</v>
      </c>
      <c r="D33">
        <v>3039.7286400000003</v>
      </c>
      <c r="E33" s="5">
        <f t="shared" si="3"/>
        <v>1.0130024168629599</v>
      </c>
      <c r="F33">
        <f t="shared" si="4"/>
        <v>3020.2203850000001</v>
      </c>
      <c r="G33">
        <f t="shared" si="0"/>
        <v>1.0038037514196612</v>
      </c>
      <c r="H33">
        <f t="shared" si="1"/>
        <v>1.0240469011532749</v>
      </c>
      <c r="I33">
        <f t="shared" si="2"/>
        <v>1.013925326286468</v>
      </c>
      <c r="J33">
        <f t="shared" si="5"/>
        <v>3.3325422655588091E-2</v>
      </c>
      <c r="Y33" s="5"/>
    </row>
    <row r="34" spans="2:25" x14ac:dyDescent="0.25">
      <c r="B34" s="1">
        <v>45</v>
      </c>
      <c r="C34">
        <v>3005.7166099999999</v>
      </c>
      <c r="D34">
        <v>3021.65254</v>
      </c>
      <c r="E34" s="5">
        <f t="shared" si="3"/>
        <v>1.0053018737518304</v>
      </c>
      <c r="F34">
        <f t="shared" si="4"/>
        <v>3013.6845750000002</v>
      </c>
      <c r="G34">
        <f t="shared" ref="G34:G65" si="6">$G$86</f>
        <v>1.0038037514196612</v>
      </c>
      <c r="H34">
        <f t="shared" ref="H34:H65" si="7">$G$87</f>
        <v>1.0240469011532749</v>
      </c>
      <c r="I34">
        <f t="shared" ref="I34:I65" si="8">$E$82</f>
        <v>1.013925326286468</v>
      </c>
      <c r="J34">
        <f t="shared" si="5"/>
        <v>3.326993624991146E-2</v>
      </c>
      <c r="Y34" s="5"/>
    </row>
    <row r="35" spans="2:25" x14ac:dyDescent="0.25">
      <c r="B35" s="1">
        <v>46</v>
      </c>
      <c r="C35">
        <v>3004.6467700000003</v>
      </c>
      <c r="D35">
        <v>3026.6867299999999</v>
      </c>
      <c r="E35" s="5">
        <f t="shared" si="3"/>
        <v>1.0073352915291269</v>
      </c>
      <c r="F35">
        <f t="shared" si="4"/>
        <v>3015.6667500000003</v>
      </c>
      <c r="G35">
        <f t="shared" si="6"/>
        <v>1.0038037514196612</v>
      </c>
      <c r="H35">
        <f t="shared" si="7"/>
        <v>1.0240469011532749</v>
      </c>
      <c r="I35">
        <f t="shared" si="8"/>
        <v>1.013925326286468</v>
      </c>
      <c r="J35">
        <f t="shared" si="5"/>
        <v>3.3281782403992863E-2</v>
      </c>
      <c r="Y35" s="5"/>
    </row>
    <row r="36" spans="2:25" x14ac:dyDescent="0.25">
      <c r="B36" s="1">
        <v>47</v>
      </c>
      <c r="C36">
        <v>3003.4523900000004</v>
      </c>
      <c r="D36">
        <v>3027.1971600000002</v>
      </c>
      <c r="E36" s="5">
        <f t="shared" si="3"/>
        <v>1.0079058253358895</v>
      </c>
      <c r="F36">
        <f t="shared" si="4"/>
        <v>3015.324775</v>
      </c>
      <c r="G36">
        <f t="shared" si="6"/>
        <v>1.0038037514196612</v>
      </c>
      <c r="H36">
        <f t="shared" si="7"/>
        <v>1.0240469011532749</v>
      </c>
      <c r="I36">
        <f t="shared" si="8"/>
        <v>1.013925326286468</v>
      </c>
      <c r="J36">
        <f t="shared" si="5"/>
        <v>3.3295017538133832E-2</v>
      </c>
      <c r="Y36" s="5"/>
    </row>
    <row r="37" spans="2:25" x14ac:dyDescent="0.25">
      <c r="B37" s="1">
        <v>48</v>
      </c>
      <c r="C37">
        <v>3003.5497999999998</v>
      </c>
      <c r="D37">
        <v>3027.43244</v>
      </c>
      <c r="E37" s="5">
        <f t="shared" si="3"/>
        <v>1.0079514712890727</v>
      </c>
      <c r="F37">
        <f t="shared" si="4"/>
        <v>3015.4911199999997</v>
      </c>
      <c r="G37">
        <f t="shared" si="6"/>
        <v>1.0038037514196612</v>
      </c>
      <c r="H37">
        <f t="shared" si="7"/>
        <v>1.0240469011532749</v>
      </c>
      <c r="I37">
        <f t="shared" si="8"/>
        <v>1.013925326286468</v>
      </c>
      <c r="J37">
        <f t="shared" si="5"/>
        <v>3.3293937726619344E-2</v>
      </c>
      <c r="Y37" s="5"/>
    </row>
    <row r="38" spans="2:25" x14ac:dyDescent="0.25">
      <c r="B38" s="1">
        <v>49</v>
      </c>
      <c r="C38">
        <v>3001.14464</v>
      </c>
      <c r="D38">
        <v>3028.3586</v>
      </c>
      <c r="E38" s="5">
        <f t="shared" si="3"/>
        <v>1.0090678601881715</v>
      </c>
      <c r="F38">
        <f t="shared" si="4"/>
        <v>3014.75162</v>
      </c>
      <c r="G38">
        <f t="shared" si="6"/>
        <v>1.0038037514196612</v>
      </c>
      <c r="H38">
        <f t="shared" si="7"/>
        <v>1.0240469011532749</v>
      </c>
      <c r="I38">
        <f t="shared" si="8"/>
        <v>1.013925326286468</v>
      </c>
      <c r="J38">
        <f t="shared" si="5"/>
        <v>3.3320619961855626E-2</v>
      </c>
      <c r="Y38" s="5"/>
    </row>
    <row r="39" spans="2:25" x14ac:dyDescent="0.25">
      <c r="B39" s="1">
        <v>50</v>
      </c>
      <c r="C39">
        <v>2933.9548100000002</v>
      </c>
      <c r="D39">
        <v>2969.5565000000001</v>
      </c>
      <c r="E39" s="5">
        <f t="shared" si="3"/>
        <v>1.0121343688998401</v>
      </c>
      <c r="F39">
        <f t="shared" si="4"/>
        <v>2951.7556549999999</v>
      </c>
      <c r="G39">
        <f t="shared" si="6"/>
        <v>1.0038037514196612</v>
      </c>
      <c r="H39">
        <f t="shared" si="7"/>
        <v>1.0240469011532749</v>
      </c>
      <c r="I39">
        <f t="shared" si="8"/>
        <v>1.013925326286468</v>
      </c>
      <c r="J39">
        <f t="shared" si="5"/>
        <v>3.4083687880659623E-2</v>
      </c>
      <c r="Y39" s="5"/>
    </row>
    <row r="40" spans="2:25" x14ac:dyDescent="0.25">
      <c r="B40" s="1">
        <v>52</v>
      </c>
      <c r="C40">
        <v>2928.4703599999998</v>
      </c>
      <c r="D40">
        <v>2964.33653</v>
      </c>
      <c r="E40" s="5">
        <f t="shared" si="3"/>
        <v>1.0122474075510193</v>
      </c>
      <c r="F40">
        <f t="shared" si="4"/>
        <v>2946.4034449999999</v>
      </c>
      <c r="G40">
        <f t="shared" si="6"/>
        <v>1.0038037514196612</v>
      </c>
      <c r="H40">
        <f t="shared" si="7"/>
        <v>1.0240469011532749</v>
      </c>
      <c r="I40">
        <f t="shared" si="8"/>
        <v>1.013925326286468</v>
      </c>
      <c r="J40">
        <f t="shared" si="5"/>
        <v>3.4147519935970948E-2</v>
      </c>
      <c r="Y40" s="5"/>
    </row>
    <row r="41" spans="2:25" x14ac:dyDescent="0.25">
      <c r="B41" s="1">
        <v>53</v>
      </c>
      <c r="C41">
        <v>2929.3171400000001</v>
      </c>
      <c r="D41">
        <v>2972.7311300000001</v>
      </c>
      <c r="E41" s="5">
        <f t="shared" si="3"/>
        <v>1.0148205154734458</v>
      </c>
      <c r="F41">
        <f t="shared" si="4"/>
        <v>2951.0241350000001</v>
      </c>
      <c r="G41">
        <f t="shared" si="6"/>
        <v>1.0038037514196612</v>
      </c>
      <c r="H41">
        <f t="shared" si="7"/>
        <v>1.0240469011532749</v>
      </c>
      <c r="I41">
        <f t="shared" si="8"/>
        <v>1.013925326286468</v>
      </c>
      <c r="J41">
        <f t="shared" si="5"/>
        <v>3.4137648885637556E-2</v>
      </c>
      <c r="Y41" s="5"/>
    </row>
    <row r="42" spans="2:25" x14ac:dyDescent="0.25">
      <c r="B42" s="1">
        <v>54</v>
      </c>
      <c r="C42">
        <v>2935.2722100000001</v>
      </c>
      <c r="D42">
        <v>2974.4589900000001</v>
      </c>
      <c r="E42" s="5">
        <f t="shared" si="3"/>
        <v>1.0133503052515869</v>
      </c>
      <c r="F42">
        <f t="shared" si="4"/>
        <v>2954.8656000000001</v>
      </c>
      <c r="G42">
        <f t="shared" si="6"/>
        <v>1.0038037514196612</v>
      </c>
      <c r="H42">
        <f t="shared" si="7"/>
        <v>1.0240469011532749</v>
      </c>
      <c r="I42">
        <f t="shared" si="8"/>
        <v>1.013925326286468</v>
      </c>
      <c r="J42">
        <f t="shared" si="5"/>
        <v>3.4068390542899597E-2</v>
      </c>
      <c r="Y42" s="5"/>
    </row>
    <row r="43" spans="2:25" x14ac:dyDescent="0.25">
      <c r="B43" s="1">
        <v>55</v>
      </c>
      <c r="C43">
        <v>2931.2633100000003</v>
      </c>
      <c r="D43">
        <v>2955.5353599999999</v>
      </c>
      <c r="E43" s="5">
        <f t="shared" si="3"/>
        <v>1.0082804058977559</v>
      </c>
      <c r="F43">
        <f t="shared" si="4"/>
        <v>2943.3993350000001</v>
      </c>
      <c r="G43">
        <f t="shared" si="6"/>
        <v>1.0038037514196612</v>
      </c>
      <c r="H43">
        <f t="shared" si="7"/>
        <v>1.0240469011532749</v>
      </c>
      <c r="I43">
        <f t="shared" si="8"/>
        <v>1.013925326286468</v>
      </c>
      <c r="J43">
        <f t="shared" si="5"/>
        <v>3.4114983685993049E-2</v>
      </c>
      <c r="Y43" s="5"/>
    </row>
    <row r="44" spans="2:25" x14ac:dyDescent="0.25">
      <c r="B44" s="1">
        <v>56</v>
      </c>
      <c r="C44">
        <v>2927.4032499999998</v>
      </c>
      <c r="D44">
        <v>2958.0866000000001</v>
      </c>
      <c r="E44" s="5">
        <f t="shared" si="3"/>
        <v>1.0104814224005525</v>
      </c>
      <c r="F44">
        <f t="shared" si="4"/>
        <v>2942.744925</v>
      </c>
      <c r="G44">
        <f t="shared" si="6"/>
        <v>1.0038037514196612</v>
      </c>
      <c r="H44">
        <f t="shared" si="7"/>
        <v>1.0240469011532749</v>
      </c>
      <c r="I44">
        <f t="shared" si="8"/>
        <v>1.013925326286468</v>
      </c>
      <c r="J44">
        <f t="shared" si="5"/>
        <v>3.4159967541198842E-2</v>
      </c>
      <c r="Y44" s="5"/>
    </row>
    <row r="45" spans="2:25" x14ac:dyDescent="0.25">
      <c r="B45" s="1">
        <v>57</v>
      </c>
      <c r="C45">
        <v>2932.7660800000003</v>
      </c>
      <c r="D45">
        <v>2976.6326000000004</v>
      </c>
      <c r="E45" s="5">
        <f t="shared" si="3"/>
        <v>1.0149573879414209</v>
      </c>
      <c r="F45">
        <f t="shared" si="4"/>
        <v>2954.6993400000001</v>
      </c>
      <c r="G45">
        <f t="shared" si="6"/>
        <v>1.0038037514196612</v>
      </c>
      <c r="H45">
        <f t="shared" si="7"/>
        <v>1.0240469011532749</v>
      </c>
      <c r="I45">
        <f t="shared" si="8"/>
        <v>1.013925326286468</v>
      </c>
      <c r="J45">
        <f t="shared" si="5"/>
        <v>3.4097502928020766E-2</v>
      </c>
      <c r="Y45" s="5"/>
    </row>
    <row r="46" spans="2:25" x14ac:dyDescent="0.25">
      <c r="B46" s="1">
        <v>58</v>
      </c>
      <c r="C46">
        <v>2926.7661600000001</v>
      </c>
      <c r="D46">
        <v>2977.5121300000001</v>
      </c>
      <c r="E46" s="5">
        <f t="shared" si="3"/>
        <v>1.0173385802711346</v>
      </c>
      <c r="F46">
        <f t="shared" si="4"/>
        <v>2952.1391450000001</v>
      </c>
      <c r="G46">
        <f t="shared" si="6"/>
        <v>1.0038037514196612</v>
      </c>
      <c r="H46">
        <f t="shared" si="7"/>
        <v>1.0240469011532749</v>
      </c>
      <c r="I46">
        <f t="shared" si="8"/>
        <v>1.013925326286468</v>
      </c>
      <c r="J46">
        <f t="shared" si="5"/>
        <v>3.4167403384218441E-2</v>
      </c>
      <c r="Y46" s="5"/>
    </row>
    <row r="47" spans="2:25" x14ac:dyDescent="0.25">
      <c r="B47" s="1">
        <v>59</v>
      </c>
      <c r="C47">
        <v>2926.5814700000001</v>
      </c>
      <c r="D47">
        <v>2970.1169900000004</v>
      </c>
      <c r="E47" s="5">
        <f t="shared" si="3"/>
        <v>1.0148758954590116</v>
      </c>
      <c r="F47">
        <f t="shared" si="4"/>
        <v>2948.3492300000003</v>
      </c>
      <c r="G47">
        <f t="shared" si="6"/>
        <v>1.0038037514196612</v>
      </c>
      <c r="H47">
        <f t="shared" si="7"/>
        <v>1.0240469011532749</v>
      </c>
      <c r="I47">
        <f t="shared" si="8"/>
        <v>1.013925326286468</v>
      </c>
      <c r="J47">
        <f t="shared" si="5"/>
        <v>3.4169559612499019E-2</v>
      </c>
      <c r="Y47" s="5"/>
    </row>
    <row r="48" spans="2:25" x14ac:dyDescent="0.25">
      <c r="B48" s="1">
        <v>60</v>
      </c>
      <c r="C48">
        <v>2604.1860099999999</v>
      </c>
      <c r="D48">
        <v>2637.7417</v>
      </c>
      <c r="E48" s="5">
        <f t="shared" si="3"/>
        <v>1.0128852892501332</v>
      </c>
      <c r="F48">
        <f t="shared" si="4"/>
        <v>2620.963855</v>
      </c>
      <c r="G48">
        <f t="shared" si="6"/>
        <v>1.0038037514196612</v>
      </c>
      <c r="H48">
        <f t="shared" si="7"/>
        <v>1.0240469011532749</v>
      </c>
      <c r="I48">
        <f t="shared" si="8"/>
        <v>1.013925326286468</v>
      </c>
      <c r="J48">
        <f t="shared" si="5"/>
        <v>3.8399714773062622E-2</v>
      </c>
      <c r="Y48" s="5"/>
    </row>
    <row r="49" spans="2:25" x14ac:dyDescent="0.25">
      <c r="B49" s="1">
        <v>61</v>
      </c>
      <c r="C49">
        <v>2611.2598800000001</v>
      </c>
      <c r="D49">
        <v>2650.5646099999999</v>
      </c>
      <c r="E49" s="5">
        <f t="shared" si="3"/>
        <v>1.015052017725635</v>
      </c>
      <c r="F49">
        <f t="shared" si="4"/>
        <v>2630.912245</v>
      </c>
      <c r="G49">
        <f t="shared" si="6"/>
        <v>1.0038037514196612</v>
      </c>
      <c r="H49">
        <f t="shared" si="7"/>
        <v>1.0240469011532749</v>
      </c>
      <c r="I49">
        <f t="shared" si="8"/>
        <v>1.013925326286468</v>
      </c>
      <c r="J49">
        <f t="shared" si="5"/>
        <v>3.8295690431241182E-2</v>
      </c>
      <c r="Y49" s="5"/>
    </row>
    <row r="50" spans="2:25" x14ac:dyDescent="0.25">
      <c r="B50" s="1">
        <v>62</v>
      </c>
      <c r="C50">
        <v>2612.2552599999999</v>
      </c>
      <c r="D50">
        <v>2644.7260900000001</v>
      </c>
      <c r="E50" s="5">
        <f t="shared" si="3"/>
        <v>1.0124301903023061</v>
      </c>
      <c r="F50">
        <f t="shared" si="4"/>
        <v>2628.490675</v>
      </c>
      <c r="G50">
        <f t="shared" si="6"/>
        <v>1.0038037514196612</v>
      </c>
      <c r="H50">
        <f t="shared" si="7"/>
        <v>1.0240469011532749</v>
      </c>
      <c r="I50">
        <f t="shared" si="8"/>
        <v>1.013925326286468</v>
      </c>
      <c r="J50">
        <f t="shared" si="5"/>
        <v>3.8281098149650201E-2</v>
      </c>
      <c r="Y50" s="5"/>
    </row>
    <row r="51" spans="2:25" x14ac:dyDescent="0.25">
      <c r="B51" s="1">
        <v>63</v>
      </c>
      <c r="C51">
        <v>2603.14264</v>
      </c>
      <c r="D51">
        <v>2639.0622200000003</v>
      </c>
      <c r="E51" s="5">
        <f t="shared" si="3"/>
        <v>1.0137985446698381</v>
      </c>
      <c r="F51">
        <f t="shared" si="4"/>
        <v>2621.1024299999999</v>
      </c>
      <c r="G51">
        <f t="shared" si="6"/>
        <v>1.0038037514196612</v>
      </c>
      <c r="H51">
        <f t="shared" si="7"/>
        <v>1.0240469011532749</v>
      </c>
      <c r="I51">
        <f t="shared" si="8"/>
        <v>1.013925326286468</v>
      </c>
      <c r="J51">
        <f t="shared" si="5"/>
        <v>3.8415105827623801E-2</v>
      </c>
      <c r="Y51" s="5"/>
    </row>
    <row r="52" spans="2:25" x14ac:dyDescent="0.25">
      <c r="B52" s="1">
        <v>64</v>
      </c>
      <c r="C52">
        <v>2603.8276900000001</v>
      </c>
      <c r="D52">
        <v>2638.0528900000004</v>
      </c>
      <c r="E52" s="5">
        <f t="shared" si="3"/>
        <v>1.0131441877400114</v>
      </c>
      <c r="F52">
        <f t="shared" si="4"/>
        <v>2620.9402900000005</v>
      </c>
      <c r="G52">
        <f t="shared" si="6"/>
        <v>1.0038037514196612</v>
      </c>
      <c r="H52">
        <f t="shared" si="7"/>
        <v>1.0240469011532749</v>
      </c>
      <c r="I52">
        <f t="shared" si="8"/>
        <v>1.013925326286468</v>
      </c>
      <c r="J52">
        <f t="shared" si="5"/>
        <v>3.8404999065049496E-2</v>
      </c>
      <c r="Y52" s="5"/>
    </row>
    <row r="53" spans="2:25" x14ac:dyDescent="0.25">
      <c r="B53" s="1">
        <v>65</v>
      </c>
      <c r="C53">
        <v>2611.8341800000003</v>
      </c>
      <c r="D53">
        <v>2638.4590200000002</v>
      </c>
      <c r="E53" s="5">
        <f t="shared" si="3"/>
        <v>1.0101939243325164</v>
      </c>
      <c r="F53">
        <f t="shared" si="4"/>
        <v>2625.1466</v>
      </c>
      <c r="G53">
        <f t="shared" si="6"/>
        <v>1.0038037514196612</v>
      </c>
      <c r="H53">
        <f t="shared" si="7"/>
        <v>1.0240469011532749</v>
      </c>
      <c r="I53">
        <f t="shared" si="8"/>
        <v>1.013925326286468</v>
      </c>
      <c r="J53">
        <f t="shared" si="5"/>
        <v>3.8287269829664294E-2</v>
      </c>
      <c r="Y53" s="5"/>
    </row>
    <row r="54" spans="2:25" x14ac:dyDescent="0.25">
      <c r="B54" s="1">
        <v>66</v>
      </c>
      <c r="C54">
        <v>2600.4757500000001</v>
      </c>
      <c r="D54">
        <v>2651.4612099999999</v>
      </c>
      <c r="E54" s="5">
        <f t="shared" si="3"/>
        <v>1.0196062047492656</v>
      </c>
      <c r="F54">
        <f t="shared" si="4"/>
        <v>2625.96848</v>
      </c>
      <c r="G54">
        <f t="shared" si="6"/>
        <v>1.0038037514196612</v>
      </c>
      <c r="H54">
        <f t="shared" si="7"/>
        <v>1.0240469011532749</v>
      </c>
      <c r="I54">
        <f t="shared" si="8"/>
        <v>1.013925326286468</v>
      </c>
      <c r="J54">
        <f t="shared" si="5"/>
        <v>3.8454502027177144E-2</v>
      </c>
      <c r="Y54" s="5"/>
    </row>
    <row r="55" spans="2:25" x14ac:dyDescent="0.25">
      <c r="B55" s="1">
        <v>67</v>
      </c>
      <c r="C55">
        <v>2605.1034800000002</v>
      </c>
      <c r="D55">
        <v>2641.7812999999996</v>
      </c>
      <c r="E55" s="5">
        <f t="shared" si="3"/>
        <v>1.0140792180739013</v>
      </c>
      <c r="F55">
        <f t="shared" si="4"/>
        <v>2623.4423900000002</v>
      </c>
      <c r="G55">
        <f t="shared" si="6"/>
        <v>1.0038037514196612</v>
      </c>
      <c r="H55">
        <f t="shared" si="7"/>
        <v>1.0240469011532749</v>
      </c>
      <c r="I55">
        <f t="shared" si="8"/>
        <v>1.013925326286468</v>
      </c>
      <c r="J55">
        <f t="shared" si="5"/>
        <v>3.8386191092877421E-2</v>
      </c>
      <c r="Y55" s="5"/>
    </row>
    <row r="56" spans="2:25" x14ac:dyDescent="0.25">
      <c r="B56" s="1">
        <v>68</v>
      </c>
      <c r="C56">
        <v>2603.1057799999999</v>
      </c>
      <c r="D56">
        <v>2644.5661300000002</v>
      </c>
      <c r="E56" s="5">
        <f t="shared" si="3"/>
        <v>1.0159272628559874</v>
      </c>
      <c r="F56">
        <f t="shared" si="4"/>
        <v>2623.835955</v>
      </c>
      <c r="G56">
        <f t="shared" si="6"/>
        <v>1.0038037514196612</v>
      </c>
      <c r="H56">
        <f t="shared" si="7"/>
        <v>1.0240469011532749</v>
      </c>
      <c r="I56">
        <f t="shared" si="8"/>
        <v>1.013925326286468</v>
      </c>
      <c r="J56">
        <f t="shared" si="5"/>
        <v>3.8415649785849271E-2</v>
      </c>
      <c r="Y56" s="5"/>
    </row>
    <row r="57" spans="2:25" x14ac:dyDescent="0.25">
      <c r="B57" s="1">
        <v>69</v>
      </c>
      <c r="C57">
        <v>1325.59464</v>
      </c>
      <c r="D57">
        <v>1348.36123</v>
      </c>
      <c r="E57" s="5">
        <f t="shared" si="3"/>
        <v>1.0171746243632971</v>
      </c>
      <c r="F57">
        <f t="shared" si="4"/>
        <v>1336.9779349999999</v>
      </c>
      <c r="G57">
        <f t="shared" si="6"/>
        <v>1.0038037514196612</v>
      </c>
      <c r="H57">
        <f t="shared" si="7"/>
        <v>1.0240469011532749</v>
      </c>
      <c r="I57">
        <f t="shared" si="8"/>
        <v>1.013925326286468</v>
      </c>
      <c r="J57">
        <f t="shared" si="5"/>
        <v>7.5437842748066641E-2</v>
      </c>
      <c r="Y57" s="5"/>
    </row>
    <row r="58" spans="2:25" x14ac:dyDescent="0.25">
      <c r="B58" s="1">
        <v>70</v>
      </c>
      <c r="C58">
        <v>1325.5096000000001</v>
      </c>
      <c r="D58">
        <v>1347.9397200000001</v>
      </c>
      <c r="E58" s="5">
        <f t="shared" si="3"/>
        <v>1.0169218842322982</v>
      </c>
      <c r="F58">
        <f t="shared" si="4"/>
        <v>1336.7246600000001</v>
      </c>
      <c r="G58">
        <f t="shared" si="6"/>
        <v>1.0038037514196612</v>
      </c>
      <c r="H58">
        <f t="shared" si="7"/>
        <v>1.0240469011532749</v>
      </c>
      <c r="I58">
        <f t="shared" si="8"/>
        <v>1.013925326286468</v>
      </c>
      <c r="J58">
        <f t="shared" si="5"/>
        <v>7.5442682572800665E-2</v>
      </c>
      <c r="Y58" s="5"/>
    </row>
    <row r="59" spans="2:25" x14ac:dyDescent="0.25">
      <c r="B59" s="1">
        <v>71</v>
      </c>
      <c r="C59">
        <v>1325.8649599999999</v>
      </c>
      <c r="D59">
        <v>1352.6012700000001</v>
      </c>
      <c r="E59" s="5">
        <f t="shared" si="3"/>
        <v>1.0201651833381284</v>
      </c>
      <c r="F59">
        <f t="shared" si="4"/>
        <v>1339.233115</v>
      </c>
      <c r="G59">
        <f t="shared" si="6"/>
        <v>1.0038037514196612</v>
      </c>
      <c r="H59">
        <f t="shared" si="7"/>
        <v>1.0240469011532749</v>
      </c>
      <c r="I59">
        <f t="shared" si="8"/>
        <v>1.013925326286468</v>
      </c>
      <c r="J59">
        <f t="shared" si="5"/>
        <v>7.542246232979867E-2</v>
      </c>
      <c r="Y59" s="5"/>
    </row>
    <row r="60" spans="2:25" x14ac:dyDescent="0.25">
      <c r="B60" s="1">
        <v>72</v>
      </c>
      <c r="C60">
        <v>1327.9925500000002</v>
      </c>
      <c r="D60">
        <v>1349.89634</v>
      </c>
      <c r="E60" s="5">
        <f t="shared" si="3"/>
        <v>1.0164939103009274</v>
      </c>
      <c r="F60">
        <f t="shared" si="4"/>
        <v>1338.9444450000001</v>
      </c>
      <c r="G60">
        <f t="shared" si="6"/>
        <v>1.0038037514196612</v>
      </c>
      <c r="H60">
        <f t="shared" si="7"/>
        <v>1.0240469011532749</v>
      </c>
      <c r="I60">
        <f t="shared" si="8"/>
        <v>1.013925326286468</v>
      </c>
      <c r="J60">
        <f t="shared" si="5"/>
        <v>7.5301627256869771E-2</v>
      </c>
      <c r="Y60" s="5"/>
    </row>
    <row r="61" spans="2:25" x14ac:dyDescent="0.25">
      <c r="B61" s="1">
        <v>73</v>
      </c>
      <c r="C61">
        <v>1326.7540800000002</v>
      </c>
      <c r="D61">
        <v>1351.1265700000001</v>
      </c>
      <c r="E61" s="5">
        <f t="shared" si="3"/>
        <v>1.0183700132280731</v>
      </c>
      <c r="F61">
        <f t="shared" si="4"/>
        <v>1338.940325</v>
      </c>
      <c r="G61">
        <f t="shared" si="6"/>
        <v>1.0038037514196612</v>
      </c>
      <c r="H61">
        <f t="shared" si="7"/>
        <v>1.0240469011532749</v>
      </c>
      <c r="I61">
        <f t="shared" si="8"/>
        <v>1.013925326286468</v>
      </c>
      <c r="J61">
        <f t="shared" si="5"/>
        <v>7.5371918208082672E-2</v>
      </c>
      <c r="Y61" s="5"/>
    </row>
    <row r="62" spans="2:25" x14ac:dyDescent="0.25">
      <c r="B62" s="1">
        <v>74</v>
      </c>
      <c r="C62">
        <v>1325.66255</v>
      </c>
      <c r="D62">
        <v>1352.2239299999999</v>
      </c>
      <c r="E62" s="5">
        <f t="shared" si="3"/>
        <v>1.0200363056194051</v>
      </c>
      <c r="F62">
        <f t="shared" si="4"/>
        <v>1338.9432400000001</v>
      </c>
      <c r="G62">
        <f t="shared" si="6"/>
        <v>1.0038037514196612</v>
      </c>
      <c r="H62">
        <f t="shared" si="7"/>
        <v>1.0240469011532749</v>
      </c>
      <c r="I62">
        <f t="shared" si="8"/>
        <v>1.013925326286468</v>
      </c>
      <c r="J62">
        <f t="shared" si="5"/>
        <v>7.5433978277503574E-2</v>
      </c>
      <c r="Y62" s="5"/>
    </row>
    <row r="63" spans="2:25" x14ac:dyDescent="0.25">
      <c r="B63" s="1">
        <v>75</v>
      </c>
      <c r="C63">
        <v>1326.11382</v>
      </c>
      <c r="D63">
        <v>1355.14878</v>
      </c>
      <c r="E63" s="5">
        <f t="shared" si="3"/>
        <v>1.0218947721998703</v>
      </c>
      <c r="F63">
        <f t="shared" si="4"/>
        <v>1340.6313</v>
      </c>
      <c r="G63">
        <f t="shared" si="6"/>
        <v>1.0038037514196612</v>
      </c>
      <c r="H63">
        <f t="shared" si="7"/>
        <v>1.0240469011532749</v>
      </c>
      <c r="I63">
        <f t="shared" si="8"/>
        <v>1.013925326286468</v>
      </c>
      <c r="J63">
        <f t="shared" si="5"/>
        <v>7.5408308466312482E-2</v>
      </c>
      <c r="Y63" s="5"/>
    </row>
    <row r="64" spans="2:25" x14ac:dyDescent="0.25">
      <c r="B64" s="1">
        <v>76</v>
      </c>
      <c r="C64">
        <v>1326.1614500000001</v>
      </c>
      <c r="D64">
        <v>1356.44732</v>
      </c>
      <c r="E64" s="5">
        <f t="shared" si="3"/>
        <v>1.0228372420266023</v>
      </c>
      <c r="F64">
        <f t="shared" si="4"/>
        <v>1341.3043849999999</v>
      </c>
      <c r="G64">
        <f t="shared" si="6"/>
        <v>1.0038037514196612</v>
      </c>
      <c r="H64">
        <f t="shared" si="7"/>
        <v>1.0240469011532749</v>
      </c>
      <c r="I64">
        <f t="shared" si="8"/>
        <v>1.013925326286468</v>
      </c>
      <c r="J64">
        <f t="shared" si="5"/>
        <v>7.5405600125082808E-2</v>
      </c>
      <c r="Y64" s="5"/>
    </row>
    <row r="65" spans="2:25" x14ac:dyDescent="0.25">
      <c r="B65" s="1">
        <v>77</v>
      </c>
      <c r="C65">
        <v>1325.69946</v>
      </c>
      <c r="D65">
        <v>1352.7309399999999</v>
      </c>
      <c r="E65" s="5">
        <f t="shared" si="3"/>
        <v>1.0203903530291849</v>
      </c>
      <c r="F65">
        <f t="shared" si="4"/>
        <v>1339.2152000000001</v>
      </c>
      <c r="G65">
        <f t="shared" si="6"/>
        <v>1.0038037514196612</v>
      </c>
      <c r="H65">
        <f t="shared" si="7"/>
        <v>1.0240469011532749</v>
      </c>
      <c r="I65">
        <f t="shared" si="8"/>
        <v>1.013925326286468</v>
      </c>
      <c r="J65">
        <f t="shared" si="5"/>
        <v>7.5431878051756912E-2</v>
      </c>
      <c r="Y65" s="5"/>
    </row>
    <row r="66" spans="2:25" s="5" customFormat="1" x14ac:dyDescent="0.25">
      <c r="B66" s="15">
        <v>78</v>
      </c>
      <c r="C66" s="5">
        <v>1531.31367</v>
      </c>
      <c r="D66" s="5">
        <v>1553.13292</v>
      </c>
      <c r="E66" s="5">
        <f t="shared" si="3"/>
        <v>1.0142487136551195</v>
      </c>
      <c r="F66" s="5">
        <f t="shared" si="4"/>
        <v>1542.223295</v>
      </c>
      <c r="G66">
        <f t="shared" ref="G66:G81" si="9">$G$86</f>
        <v>1.0038037514196612</v>
      </c>
      <c r="H66">
        <f t="shared" ref="H66:H81" si="10">$G$87</f>
        <v>1.0240469011532749</v>
      </c>
      <c r="I66">
        <f t="shared" ref="I66:I81" si="11">$E$82</f>
        <v>1.013925326286468</v>
      </c>
      <c r="J66">
        <f t="shared" si="5"/>
        <v>6.5303407106657649E-2</v>
      </c>
      <c r="O66"/>
      <c r="W66"/>
      <c r="X66"/>
    </row>
    <row r="67" spans="2:25" s="5" customFormat="1" x14ac:dyDescent="0.25">
      <c r="B67" s="15">
        <v>79</v>
      </c>
      <c r="C67" s="5">
        <v>1529.3243600000001</v>
      </c>
      <c r="D67" s="5">
        <v>1558.5487700000001</v>
      </c>
      <c r="E67" s="5">
        <f t="shared" ref="E67:E81" si="12">D67/C67</f>
        <v>1.0191093601621568</v>
      </c>
      <c r="F67" s="5">
        <f t="shared" ref="F67:F81" si="13">AVERAGE(C67,D67)</f>
        <v>1543.936565</v>
      </c>
      <c r="G67">
        <f t="shared" si="9"/>
        <v>1.0038037514196612</v>
      </c>
      <c r="H67">
        <f t="shared" si="10"/>
        <v>1.0240469011532749</v>
      </c>
      <c r="I67">
        <f t="shared" si="11"/>
        <v>1.013925326286468</v>
      </c>
      <c r="J67">
        <f t="shared" ref="J67:J81" si="14">(E67/D67)*100</f>
        <v>6.5388352278649378E-2</v>
      </c>
      <c r="O67"/>
      <c r="W67"/>
      <c r="X67"/>
    </row>
    <row r="68" spans="2:25" s="5" customFormat="1" x14ac:dyDescent="0.25">
      <c r="B68" s="15">
        <v>80</v>
      </c>
      <c r="C68" s="5">
        <v>1528.75071</v>
      </c>
      <c r="D68" s="5">
        <v>1558.3270300000001</v>
      </c>
      <c r="E68" s="5">
        <f t="shared" si="12"/>
        <v>1.0193467252747834</v>
      </c>
      <c r="F68" s="5">
        <f t="shared" si="13"/>
        <v>1543.5388700000001</v>
      </c>
      <c r="G68">
        <f t="shared" si="9"/>
        <v>1.0038037514196612</v>
      </c>
      <c r="H68">
        <f t="shared" si="10"/>
        <v>1.0240469011532749</v>
      </c>
      <c r="I68">
        <f t="shared" si="11"/>
        <v>1.013925326286468</v>
      </c>
      <c r="J68">
        <f t="shared" si="14"/>
        <v>6.5412888671691927E-2</v>
      </c>
      <c r="O68"/>
      <c r="W68"/>
      <c r="X68"/>
    </row>
    <row r="69" spans="2:25" s="5" customFormat="1" x14ac:dyDescent="0.25">
      <c r="B69" s="15">
        <v>81</v>
      </c>
      <c r="C69" s="5">
        <v>1532.88021</v>
      </c>
      <c r="D69" s="5">
        <v>1551.9938700000002</v>
      </c>
      <c r="E69" s="5">
        <f t="shared" si="12"/>
        <v>1.012469115248086</v>
      </c>
      <c r="F69" s="5">
        <f t="shared" si="13"/>
        <v>1542.4370400000003</v>
      </c>
      <c r="G69">
        <f t="shared" si="9"/>
        <v>1.0038037514196612</v>
      </c>
      <c r="H69">
        <f t="shared" si="10"/>
        <v>1.0240469011532749</v>
      </c>
      <c r="I69">
        <f t="shared" si="11"/>
        <v>1.013925326286468</v>
      </c>
      <c r="J69">
        <f t="shared" si="14"/>
        <v>6.5236669732985864E-2</v>
      </c>
      <c r="O69"/>
      <c r="W69"/>
      <c r="X69"/>
    </row>
    <row r="70" spans="2:25" x14ac:dyDescent="0.25">
      <c r="B70" s="1">
        <v>82</v>
      </c>
      <c r="C70">
        <v>1529.2655099999999</v>
      </c>
      <c r="D70">
        <v>1554.4108000000001</v>
      </c>
      <c r="E70" s="5">
        <f t="shared" si="12"/>
        <v>1.0164427235398779</v>
      </c>
      <c r="F70">
        <f t="shared" si="13"/>
        <v>1541.8381549999999</v>
      </c>
      <c r="G70">
        <f t="shared" si="9"/>
        <v>1.0038037514196612</v>
      </c>
      <c r="H70">
        <f t="shared" si="10"/>
        <v>1.0240469011532749</v>
      </c>
      <c r="I70">
        <f t="shared" si="11"/>
        <v>1.013925326286468</v>
      </c>
      <c r="J70">
        <f t="shared" si="14"/>
        <v>6.5390868587626758E-2</v>
      </c>
      <c r="Y70" s="5"/>
    </row>
    <row r="71" spans="2:25" x14ac:dyDescent="0.25">
      <c r="B71" s="1">
        <v>83</v>
      </c>
      <c r="C71">
        <v>1529.0833700000001</v>
      </c>
      <c r="D71">
        <v>1555.80629</v>
      </c>
      <c r="E71" s="5">
        <f t="shared" si="12"/>
        <v>1.0174764309940798</v>
      </c>
      <c r="F71">
        <f t="shared" si="13"/>
        <v>1542.4448299999999</v>
      </c>
      <c r="G71">
        <f t="shared" si="9"/>
        <v>1.0038037514196612</v>
      </c>
      <c r="H71">
        <f t="shared" si="10"/>
        <v>1.0240469011532749</v>
      </c>
      <c r="I71">
        <f t="shared" si="11"/>
        <v>1.013925326286468</v>
      </c>
      <c r="J71">
        <f t="shared" si="14"/>
        <v>6.5398657759256115E-2</v>
      </c>
      <c r="Y71" s="5"/>
    </row>
    <row r="72" spans="2:25" x14ac:dyDescent="0.25">
      <c r="B72" s="1">
        <v>84</v>
      </c>
      <c r="C72">
        <v>1527.6733400000001</v>
      </c>
      <c r="D72">
        <v>1555.17947</v>
      </c>
      <c r="E72" s="5">
        <f t="shared" si="12"/>
        <v>1.0180052431889661</v>
      </c>
      <c r="F72">
        <f t="shared" si="13"/>
        <v>1541.4264050000002</v>
      </c>
      <c r="G72">
        <f t="shared" si="9"/>
        <v>1.0038037514196612</v>
      </c>
      <c r="H72">
        <f t="shared" si="10"/>
        <v>1.0240469011532749</v>
      </c>
      <c r="I72">
        <f t="shared" si="11"/>
        <v>1.013925326286468</v>
      </c>
      <c r="J72">
        <f t="shared" si="14"/>
        <v>6.5459020185558783E-2</v>
      </c>
      <c r="Y72" s="5"/>
    </row>
    <row r="73" spans="2:25" x14ac:dyDescent="0.25">
      <c r="B73" s="1">
        <v>85</v>
      </c>
      <c r="C73">
        <v>1524.9841100000001</v>
      </c>
      <c r="D73">
        <v>1552.7940700000001</v>
      </c>
      <c r="E73" s="5">
        <f t="shared" si="12"/>
        <v>1.0182362293597931</v>
      </c>
      <c r="F73">
        <f t="shared" si="13"/>
        <v>1538.8890900000001</v>
      </c>
      <c r="G73">
        <f t="shared" si="9"/>
        <v>1.0038037514196612</v>
      </c>
      <c r="H73">
        <f t="shared" si="10"/>
        <v>1.0240469011532749</v>
      </c>
      <c r="I73">
        <f t="shared" si="11"/>
        <v>1.013925326286468</v>
      </c>
      <c r="J73">
        <f t="shared" si="14"/>
        <v>6.5574453756111581E-2</v>
      </c>
      <c r="Y73" s="5"/>
    </row>
    <row r="74" spans="2:25" x14ac:dyDescent="0.25">
      <c r="B74" s="1">
        <v>86</v>
      </c>
      <c r="C74">
        <v>870.02094999999997</v>
      </c>
      <c r="D74">
        <v>884.32898999999998</v>
      </c>
      <c r="E74" s="5">
        <f t="shared" si="12"/>
        <v>1.0164456269702471</v>
      </c>
      <c r="F74">
        <f t="shared" si="13"/>
        <v>877.17497000000003</v>
      </c>
      <c r="G74">
        <f t="shared" si="9"/>
        <v>1.0038037514196612</v>
      </c>
      <c r="H74">
        <f t="shared" si="10"/>
        <v>1.0240469011532749</v>
      </c>
      <c r="I74">
        <f t="shared" si="11"/>
        <v>1.013925326286468</v>
      </c>
      <c r="J74">
        <f t="shared" si="14"/>
        <v>0.11493976093334304</v>
      </c>
      <c r="Y74" s="5"/>
    </row>
    <row r="75" spans="2:25" x14ac:dyDescent="0.25">
      <c r="B75" s="1">
        <v>87</v>
      </c>
      <c r="C75">
        <v>870.20416</v>
      </c>
      <c r="D75">
        <v>887.16760999999997</v>
      </c>
      <c r="E75" s="5">
        <f t="shared" si="12"/>
        <v>1.0194936438823734</v>
      </c>
      <c r="F75">
        <f t="shared" si="13"/>
        <v>878.68588499999998</v>
      </c>
      <c r="G75">
        <f t="shared" si="9"/>
        <v>1.0038037514196612</v>
      </c>
      <c r="H75">
        <f t="shared" si="10"/>
        <v>1.0240469011532749</v>
      </c>
      <c r="I75">
        <f t="shared" si="11"/>
        <v>1.013925326286468</v>
      </c>
      <c r="J75">
        <f t="shared" si="14"/>
        <v>0.11491556188377677</v>
      </c>
      <c r="Y75" s="5"/>
    </row>
    <row r="76" spans="2:25" x14ac:dyDescent="0.25">
      <c r="B76" s="1">
        <v>88</v>
      </c>
      <c r="C76">
        <v>869.44149000000004</v>
      </c>
      <c r="D76">
        <v>890.24692000000005</v>
      </c>
      <c r="E76" s="5">
        <f t="shared" si="12"/>
        <v>1.0239296493660546</v>
      </c>
      <c r="F76">
        <f t="shared" si="13"/>
        <v>879.8442050000001</v>
      </c>
      <c r="G76">
        <f t="shared" si="9"/>
        <v>1.0038037514196612</v>
      </c>
      <c r="H76">
        <f t="shared" si="10"/>
        <v>1.0240469011532749</v>
      </c>
      <c r="I76">
        <f t="shared" si="11"/>
        <v>1.013925326286468</v>
      </c>
      <c r="J76">
        <f t="shared" si="14"/>
        <v>0.11501636527605785</v>
      </c>
      <c r="Y76" s="5"/>
    </row>
    <row r="77" spans="2:25" x14ac:dyDescent="0.25">
      <c r="B77" s="1">
        <v>89</v>
      </c>
      <c r="C77">
        <v>870.00716</v>
      </c>
      <c r="D77">
        <v>880.12532999999996</v>
      </c>
      <c r="E77" s="5">
        <f t="shared" si="12"/>
        <v>1.0116299847463324</v>
      </c>
      <c r="F77">
        <f t="shared" si="13"/>
        <v>875.06624499999998</v>
      </c>
      <c r="G77">
        <f t="shared" si="9"/>
        <v>1.0038037514196612</v>
      </c>
      <c r="H77">
        <f t="shared" si="10"/>
        <v>1.0240469011532749</v>
      </c>
      <c r="I77">
        <f t="shared" si="11"/>
        <v>1.013925326286468</v>
      </c>
      <c r="J77">
        <f t="shared" si="14"/>
        <v>0.11494158277961758</v>
      </c>
      <c r="Y77" s="5"/>
    </row>
    <row r="78" spans="2:25" x14ac:dyDescent="0.25">
      <c r="B78" s="1">
        <v>90</v>
      </c>
      <c r="C78">
        <v>869.88889000000006</v>
      </c>
      <c r="D78">
        <v>882.74130000000002</v>
      </c>
      <c r="E78" s="5">
        <f t="shared" si="12"/>
        <v>1.014774771982661</v>
      </c>
      <c r="F78">
        <f t="shared" si="13"/>
        <v>876.31509500000004</v>
      </c>
      <c r="G78">
        <f t="shared" si="9"/>
        <v>1.0038037514196612</v>
      </c>
      <c r="H78">
        <f t="shared" si="10"/>
        <v>1.0240469011532749</v>
      </c>
      <c r="I78">
        <f t="shared" si="11"/>
        <v>1.013925326286468</v>
      </c>
      <c r="J78">
        <f t="shared" si="14"/>
        <v>0.11495721022485987</v>
      </c>
      <c r="Y78" s="5"/>
    </row>
    <row r="79" spans="2:25" x14ac:dyDescent="0.25">
      <c r="B79" s="1">
        <v>91</v>
      </c>
      <c r="C79">
        <v>868.0486800000001</v>
      </c>
      <c r="D79">
        <v>892.40425000000005</v>
      </c>
      <c r="E79" s="5">
        <f t="shared" si="12"/>
        <v>1.0280578388760409</v>
      </c>
      <c r="F79">
        <f t="shared" si="13"/>
        <v>880.22646500000008</v>
      </c>
      <c r="G79">
        <f t="shared" si="9"/>
        <v>1.0038037514196612</v>
      </c>
      <c r="H79">
        <f t="shared" si="10"/>
        <v>1.0240469011532749</v>
      </c>
      <c r="I79">
        <f t="shared" si="11"/>
        <v>1.013925326286468</v>
      </c>
      <c r="J79">
        <f t="shared" si="14"/>
        <v>0.11520091246495529</v>
      </c>
      <c r="Y79" s="5"/>
    </row>
    <row r="80" spans="2:25" x14ac:dyDescent="0.25">
      <c r="B80" s="1">
        <v>92</v>
      </c>
      <c r="C80">
        <v>867.37905000000012</v>
      </c>
      <c r="D80">
        <v>891.55525</v>
      </c>
      <c r="E80" s="5">
        <f t="shared" si="12"/>
        <v>1.0278727045574825</v>
      </c>
      <c r="F80">
        <f t="shared" si="13"/>
        <v>879.46715000000006</v>
      </c>
      <c r="G80">
        <f t="shared" si="9"/>
        <v>1.0038037514196612</v>
      </c>
      <c r="H80">
        <f t="shared" si="10"/>
        <v>1.0240469011532749</v>
      </c>
      <c r="I80">
        <f t="shared" si="11"/>
        <v>1.013925326286468</v>
      </c>
      <c r="J80">
        <f t="shared" si="14"/>
        <v>0.1152898493455658</v>
      </c>
      <c r="Y80" s="5"/>
    </row>
    <row r="81" spans="1:25" x14ac:dyDescent="0.25">
      <c r="B81" s="1">
        <v>93</v>
      </c>
      <c r="C81">
        <v>868.03372999999999</v>
      </c>
      <c r="D81">
        <v>888.5023000000001</v>
      </c>
      <c r="E81" s="5">
        <f t="shared" si="12"/>
        <v>1.0235803855225765</v>
      </c>
      <c r="F81">
        <f t="shared" si="13"/>
        <v>878.2680150000001</v>
      </c>
      <c r="G81">
        <f t="shared" si="9"/>
        <v>1.0038037514196612</v>
      </c>
      <c r="H81">
        <f t="shared" si="10"/>
        <v>1.0240469011532749</v>
      </c>
      <c r="I81">
        <f t="shared" si="11"/>
        <v>1.013925326286468</v>
      </c>
      <c r="J81" s="20">
        <f t="shared" si="14"/>
        <v>0.11520289655103609</v>
      </c>
      <c r="Y81" s="5"/>
    </row>
    <row r="82" spans="1:25" s="9" customFormat="1" x14ac:dyDescent="0.25">
      <c r="E82" s="14">
        <f>AVERAGE(E2:E81)</f>
        <v>1.013925326286468</v>
      </c>
      <c r="F82" s="9" t="s">
        <v>0</v>
      </c>
      <c r="J82"/>
    </row>
    <row r="83" spans="1:25" x14ac:dyDescent="0.25">
      <c r="A83" s="2"/>
      <c r="E83" s="2">
        <f>STDEV(E2:E81)</f>
        <v>5.1640688095953673E-3</v>
      </c>
      <c r="F83" t="s">
        <v>1</v>
      </c>
      <c r="G83" s="10"/>
      <c r="H83" s="10"/>
    </row>
    <row r="85" spans="1:25" ht="15.75" thickBot="1" x14ac:dyDescent="0.3">
      <c r="F85" t="s">
        <v>4</v>
      </c>
    </row>
    <row r="86" spans="1:25" x14ac:dyDescent="0.25">
      <c r="F86" s="7" t="s">
        <v>2</v>
      </c>
      <c r="G86" s="3">
        <f>E82-(1.96*E83)</f>
        <v>1.0038037514196612</v>
      </c>
      <c r="H86" t="s">
        <v>17</v>
      </c>
      <c r="I86" s="1" t="s">
        <v>24</v>
      </c>
      <c r="J86" s="16">
        <f>E83/E82</f>
        <v>5.0931451022225909E-3</v>
      </c>
      <c r="K86">
        <f>J86*1+0</f>
        <v>5.0931451022225909E-3</v>
      </c>
      <c r="L86">
        <f>E82/800</f>
        <v>1.2674066578580851E-3</v>
      </c>
      <c r="M86" t="s">
        <v>25</v>
      </c>
      <c r="N86">
        <f>Q93</f>
        <v>0</v>
      </c>
    </row>
    <row r="87" spans="1:25" ht="15.75" thickBot="1" x14ac:dyDescent="0.3">
      <c r="F87" s="8" t="s">
        <v>3</v>
      </c>
      <c r="G87" s="4">
        <f>E82+(1.96*E83)</f>
        <v>1.0240469011532749</v>
      </c>
      <c r="H87" t="s">
        <v>18</v>
      </c>
    </row>
    <row r="89" spans="1:25" x14ac:dyDescent="0.25">
      <c r="F89" t="s">
        <v>7</v>
      </c>
      <c r="P89">
        <f>(G86-G87)/2</f>
        <v>-1.0121574866806871E-2</v>
      </c>
    </row>
    <row r="90" spans="1:25" x14ac:dyDescent="0.25">
      <c r="F90" s="11" t="s">
        <v>8</v>
      </c>
      <c r="G90">
        <f>((E83)^2)/93</f>
        <v>2.8674845881973886E-7</v>
      </c>
    </row>
    <row r="91" spans="1:25" x14ac:dyDescent="0.25">
      <c r="F91" s="11" t="s">
        <v>9</v>
      </c>
      <c r="G91">
        <f>((E83)^2)/(2*(93-1))</f>
        <v>1.4493264494693323E-7</v>
      </c>
    </row>
    <row r="92" spans="1:25" x14ac:dyDescent="0.25">
      <c r="F92" s="12" t="s">
        <v>10</v>
      </c>
      <c r="G92" s="10" t="s">
        <v>11</v>
      </c>
    </row>
    <row r="93" spans="1:25" x14ac:dyDescent="0.25">
      <c r="E93" s="11" t="s">
        <v>14</v>
      </c>
      <c r="F93" s="12" t="s">
        <v>12</v>
      </c>
      <c r="G93" s="10">
        <f>E83/(SQRT(93))</f>
        <v>5.3548899038144459E-4</v>
      </c>
    </row>
    <row r="94" spans="1:25" ht="15.75" thickBot="1" x14ac:dyDescent="0.3">
      <c r="F94" s="13" t="s">
        <v>21</v>
      </c>
    </row>
    <row r="95" spans="1:25" ht="15" customHeight="1" x14ac:dyDescent="0.25">
      <c r="F95" s="22" t="s">
        <v>15</v>
      </c>
      <c r="G95" s="3">
        <f>E82+(1.984*G93)</f>
        <v>1.0149877364433848</v>
      </c>
    </row>
    <row r="96" spans="1:25" ht="15.75" thickBot="1" x14ac:dyDescent="0.3">
      <c r="F96" s="23"/>
      <c r="G96" s="4">
        <f>E82-(1.984*G93)</f>
        <v>1.0128629161295513</v>
      </c>
    </row>
    <row r="97" spans="3:12" x14ac:dyDescent="0.25">
      <c r="F97" s="24" t="s">
        <v>13</v>
      </c>
      <c r="G97" s="26">
        <f>1.71*G93</f>
        <v>9.1568617355227019E-4</v>
      </c>
    </row>
    <row r="98" spans="3:12" ht="15.75" thickBot="1" x14ac:dyDescent="0.3">
      <c r="F98" s="25"/>
      <c r="G98" s="27"/>
    </row>
    <row r="99" spans="3:12" x14ac:dyDescent="0.25">
      <c r="E99" t="s">
        <v>17</v>
      </c>
      <c r="F99" s="28" t="s">
        <v>16</v>
      </c>
      <c r="G99" s="3">
        <f>G86-(1.984*G97)</f>
        <v>1.0019870300513334</v>
      </c>
    </row>
    <row r="100" spans="3:12" ht="15.75" thickBot="1" x14ac:dyDescent="0.3">
      <c r="F100" s="29"/>
      <c r="G100" s="4">
        <f>G86+(1.984*G97)</f>
        <v>1.0056204727879889</v>
      </c>
    </row>
    <row r="101" spans="3:12" x14ac:dyDescent="0.25">
      <c r="E101" t="s">
        <v>18</v>
      </c>
      <c r="F101" s="28" t="s">
        <v>19</v>
      </c>
      <c r="G101" s="3">
        <f>G87-(1.984*G97)</f>
        <v>1.0222301797849471</v>
      </c>
    </row>
    <row r="102" spans="3:12" ht="15.75" thickBot="1" x14ac:dyDescent="0.3">
      <c r="F102" s="29"/>
      <c r="G102" s="4">
        <f>G87+(1.984*G97)</f>
        <v>1.0258636225216027</v>
      </c>
    </row>
    <row r="104" spans="3:12" x14ac:dyDescent="0.25">
      <c r="C104" s="2"/>
      <c r="D104" s="2"/>
      <c r="E104" s="2"/>
      <c r="F104" s="21"/>
      <c r="G104" s="2"/>
      <c r="H104" s="2"/>
      <c r="I104" s="2"/>
      <c r="J104" s="2"/>
      <c r="K104" s="2"/>
      <c r="L104" s="2"/>
    </row>
    <row r="105" spans="3:12" x14ac:dyDescent="0.25">
      <c r="C105" s="2"/>
      <c r="D105" s="2"/>
      <c r="E105" s="2"/>
      <c r="F105" s="21"/>
      <c r="G105" s="2"/>
      <c r="H105" s="2"/>
      <c r="I105" s="2"/>
      <c r="J105" s="2"/>
      <c r="K105" s="2"/>
      <c r="L105" s="2"/>
    </row>
    <row r="106" spans="3:12" x14ac:dyDescent="0.25">
      <c r="C106" s="2"/>
      <c r="D106" s="2"/>
      <c r="E106" s="2"/>
      <c r="F106" s="2"/>
      <c r="G106" s="2"/>
      <c r="H106" s="2"/>
      <c r="I106" s="2"/>
      <c r="J106" s="2"/>
      <c r="K106" s="2"/>
      <c r="L106" s="2"/>
    </row>
    <row r="107" spans="3:12" x14ac:dyDescent="0.25">
      <c r="C107" s="2"/>
      <c r="D107" s="2"/>
      <c r="E107" s="2"/>
      <c r="F107" s="2"/>
      <c r="G107" s="2"/>
      <c r="H107" s="2"/>
      <c r="I107" s="2"/>
      <c r="J107" s="2"/>
      <c r="K107" s="2"/>
      <c r="L107" s="2"/>
    </row>
    <row r="108" spans="3:12" x14ac:dyDescent="0.25">
      <c r="C108" s="2"/>
      <c r="D108" s="2"/>
      <c r="E108" s="2"/>
      <c r="F108" s="19"/>
      <c r="G108" s="19"/>
      <c r="H108" s="19"/>
      <c r="I108" s="19"/>
      <c r="J108" s="19"/>
      <c r="K108" s="2"/>
      <c r="L108" s="2"/>
    </row>
    <row r="109" spans="3:12" x14ac:dyDescent="0.25">
      <c r="C109" s="2"/>
      <c r="D109" s="2"/>
      <c r="E109" s="2"/>
      <c r="F109" s="19"/>
      <c r="G109" s="19"/>
      <c r="H109" s="19"/>
      <c r="I109" s="19"/>
      <c r="J109" s="19"/>
      <c r="K109" s="2"/>
      <c r="L109" s="2"/>
    </row>
    <row r="110" spans="3:12" x14ac:dyDescent="0.25">
      <c r="C110" s="2"/>
      <c r="D110" s="2"/>
      <c r="E110" s="2"/>
      <c r="F110" s="2"/>
      <c r="G110" s="2"/>
      <c r="H110" s="2"/>
      <c r="I110" s="2"/>
      <c r="J110" s="2"/>
      <c r="K110" s="2"/>
      <c r="L110" s="2"/>
    </row>
    <row r="111" spans="3:12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</row>
    <row r="112" spans="3:12" x14ac:dyDescent="0.25">
      <c r="C112" s="2"/>
      <c r="D112" s="2"/>
      <c r="E112" s="2"/>
      <c r="F112" s="19"/>
      <c r="G112" s="19"/>
      <c r="H112" s="19"/>
      <c r="I112" s="19"/>
      <c r="J112" s="19"/>
      <c r="K112" s="2"/>
      <c r="L112" s="2"/>
    </row>
    <row r="113" spans="3:12" x14ac:dyDescent="0.25">
      <c r="C113" s="2"/>
      <c r="D113" s="2"/>
      <c r="E113" s="2"/>
      <c r="F113" s="2"/>
      <c r="G113" s="2"/>
      <c r="H113" s="2"/>
      <c r="I113" s="2"/>
      <c r="J113" s="2"/>
      <c r="K113" s="2"/>
      <c r="L113" s="2"/>
    </row>
    <row r="114" spans="3:12" x14ac:dyDescent="0.25">
      <c r="C114" s="2"/>
      <c r="D114" s="2"/>
      <c r="E114" s="2"/>
      <c r="F114" s="2"/>
      <c r="G114" s="2"/>
      <c r="H114" s="2"/>
      <c r="I114" s="2"/>
      <c r="J114" s="2"/>
      <c r="K114" s="2"/>
      <c r="L114" s="2"/>
    </row>
    <row r="115" spans="3:12" x14ac:dyDescent="0.25">
      <c r="C115" s="2"/>
      <c r="D115" s="2"/>
      <c r="E115" s="2"/>
      <c r="F115" s="19"/>
      <c r="G115" s="2"/>
      <c r="H115" s="2"/>
      <c r="I115" s="2"/>
      <c r="J115" s="2"/>
      <c r="K115" s="2"/>
      <c r="L115" s="2"/>
    </row>
    <row r="116" spans="3:12" x14ac:dyDescent="0.25">
      <c r="C116" s="2"/>
      <c r="D116" s="2"/>
      <c r="E116" s="2"/>
      <c r="F116" s="2"/>
      <c r="G116" s="2"/>
      <c r="H116" s="2"/>
      <c r="I116" s="2"/>
      <c r="J116" s="2"/>
      <c r="K116" s="2"/>
      <c r="L116" s="2"/>
    </row>
    <row r="117" spans="3:12" x14ac:dyDescent="0.25">
      <c r="C117" s="2"/>
      <c r="D117" s="2"/>
      <c r="E117" s="2"/>
      <c r="F117" s="2"/>
      <c r="G117" s="2"/>
      <c r="H117" s="2"/>
      <c r="I117" s="2"/>
      <c r="J117" s="2"/>
      <c r="K117" s="2"/>
      <c r="L117" s="2"/>
    </row>
    <row r="118" spans="3:12" x14ac:dyDescent="0.25">
      <c r="C118" s="2"/>
      <c r="D118" s="2"/>
      <c r="E118" s="2"/>
      <c r="F118" s="2"/>
      <c r="G118" s="2"/>
      <c r="H118" s="2"/>
      <c r="I118" s="2"/>
      <c r="J118" s="2"/>
      <c r="K118" s="2"/>
      <c r="L118" s="2"/>
    </row>
    <row r="119" spans="3:12" x14ac:dyDescent="0.25">
      <c r="C119" s="2"/>
      <c r="D119" s="2"/>
      <c r="E119" s="2"/>
      <c r="F119" s="2"/>
      <c r="G119" s="2"/>
      <c r="H119" s="2"/>
      <c r="I119" s="2"/>
      <c r="J119" s="2"/>
      <c r="K119" s="2"/>
      <c r="L119" s="2"/>
    </row>
    <row r="120" spans="3:12" x14ac:dyDescent="0.25">
      <c r="C120" s="2"/>
      <c r="D120" s="2"/>
      <c r="E120" s="2"/>
      <c r="F120" s="2"/>
      <c r="G120" s="2"/>
      <c r="H120" s="2"/>
      <c r="I120" s="2"/>
      <c r="J120" s="2"/>
      <c r="K120" s="2"/>
      <c r="L120" s="2"/>
    </row>
    <row r="121" spans="3:12" x14ac:dyDescent="0.25">
      <c r="C121" s="2"/>
      <c r="D121" s="2"/>
      <c r="E121" s="2"/>
      <c r="F121" s="2"/>
      <c r="G121" s="2"/>
      <c r="H121" s="2"/>
      <c r="I121" s="2"/>
      <c r="J121" s="2"/>
      <c r="K121" s="2"/>
      <c r="L121" s="2"/>
    </row>
  </sheetData>
  <mergeCells count="6">
    <mergeCell ref="F104:F105"/>
    <mergeCell ref="F95:F96"/>
    <mergeCell ref="F97:F98"/>
    <mergeCell ref="G97:G98"/>
    <mergeCell ref="F99:F100"/>
    <mergeCell ref="F101:F102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>
      <selection activeCell="S15" sqref="S15"/>
    </sheetView>
  </sheetViews>
  <sheetFormatPr defaultColWidth="8.85546875" defaultRowHeight="15" x14ac:dyDescent="0.25"/>
  <sheetData>
    <row r="1" spans="1:2" x14ac:dyDescent="0.25">
      <c r="A1">
        <v>-107</v>
      </c>
      <c r="B1">
        <v>1</v>
      </c>
    </row>
    <row r="2" spans="1:2" x14ac:dyDescent="0.25">
      <c r="A2">
        <v>-90</v>
      </c>
      <c r="B2">
        <v>1</v>
      </c>
    </row>
    <row r="3" spans="1:2" x14ac:dyDescent="0.25">
      <c r="A3">
        <v>-64</v>
      </c>
      <c r="B3">
        <v>1</v>
      </c>
    </row>
    <row r="4" spans="1:2" x14ac:dyDescent="0.25">
      <c r="A4">
        <v>-58</v>
      </c>
      <c r="B4">
        <v>1</v>
      </c>
    </row>
    <row r="5" spans="1:2" x14ac:dyDescent="0.25">
      <c r="A5">
        <v>-52</v>
      </c>
      <c r="B5">
        <v>1</v>
      </c>
    </row>
    <row r="6" spans="1:2" x14ac:dyDescent="0.25">
      <c r="A6">
        <v>-50</v>
      </c>
      <c r="B6">
        <v>1</v>
      </c>
    </row>
    <row r="7" spans="1:2" x14ac:dyDescent="0.25">
      <c r="A7">
        <v>-44</v>
      </c>
      <c r="B7">
        <v>1</v>
      </c>
    </row>
    <row r="8" spans="1:2" x14ac:dyDescent="0.25">
      <c r="A8">
        <v>-36</v>
      </c>
      <c r="B8">
        <v>1</v>
      </c>
    </row>
    <row r="9" spans="1:2" x14ac:dyDescent="0.25">
      <c r="A9">
        <v>-35</v>
      </c>
      <c r="B9">
        <v>1</v>
      </c>
    </row>
    <row r="10" spans="1:2" x14ac:dyDescent="0.25">
      <c r="A10">
        <v>-31</v>
      </c>
      <c r="B10">
        <v>1</v>
      </c>
    </row>
    <row r="11" spans="1:2" x14ac:dyDescent="0.25">
      <c r="A11">
        <v>-28</v>
      </c>
      <c r="B11">
        <v>2</v>
      </c>
    </row>
    <row r="12" spans="1:2" x14ac:dyDescent="0.25">
      <c r="A12">
        <v>-27</v>
      </c>
      <c r="B12">
        <v>2</v>
      </c>
    </row>
    <row r="13" spans="1:2" x14ac:dyDescent="0.25">
      <c r="A13">
        <v>-26</v>
      </c>
      <c r="B13">
        <v>2</v>
      </c>
    </row>
    <row r="14" spans="1:2" x14ac:dyDescent="0.25">
      <c r="A14">
        <v>-24</v>
      </c>
      <c r="B14">
        <v>2</v>
      </c>
    </row>
    <row r="15" spans="1:2" x14ac:dyDescent="0.25">
      <c r="A15">
        <v>-23</v>
      </c>
      <c r="B15">
        <v>1</v>
      </c>
    </row>
    <row r="16" spans="1:2" x14ac:dyDescent="0.25">
      <c r="A16">
        <v>-22</v>
      </c>
      <c r="B16">
        <v>1</v>
      </c>
    </row>
    <row r="17" spans="1:2" x14ac:dyDescent="0.25">
      <c r="A17">
        <v>-21</v>
      </c>
      <c r="B17">
        <v>2</v>
      </c>
    </row>
    <row r="18" spans="1:2" x14ac:dyDescent="0.25">
      <c r="A18">
        <v>-20</v>
      </c>
      <c r="B18">
        <v>3</v>
      </c>
    </row>
    <row r="19" spans="1:2" x14ac:dyDescent="0.25">
      <c r="A19">
        <v>-19</v>
      </c>
      <c r="B19">
        <v>6</v>
      </c>
    </row>
    <row r="20" spans="1:2" x14ac:dyDescent="0.25">
      <c r="A20">
        <v>-18</v>
      </c>
      <c r="B20">
        <v>2</v>
      </c>
    </row>
    <row r="21" spans="1:2" x14ac:dyDescent="0.25">
      <c r="A21">
        <v>-17</v>
      </c>
      <c r="B21">
        <v>3</v>
      </c>
    </row>
    <row r="22" spans="1:2" x14ac:dyDescent="0.25">
      <c r="A22">
        <v>-16</v>
      </c>
      <c r="B22">
        <v>5</v>
      </c>
    </row>
    <row r="23" spans="1:2" x14ac:dyDescent="0.25">
      <c r="A23">
        <v>-15</v>
      </c>
      <c r="B23">
        <v>2</v>
      </c>
    </row>
    <row r="24" spans="1:2" x14ac:dyDescent="0.25">
      <c r="A24">
        <v>-14</v>
      </c>
      <c r="B24">
        <v>1</v>
      </c>
    </row>
    <row r="25" spans="1:2" x14ac:dyDescent="0.25">
      <c r="A25">
        <v>-13</v>
      </c>
      <c r="B25">
        <v>2</v>
      </c>
    </row>
    <row r="26" spans="1:2" x14ac:dyDescent="0.25">
      <c r="A26">
        <v>-12</v>
      </c>
      <c r="B26">
        <v>1</v>
      </c>
    </row>
    <row r="27" spans="1:2" x14ac:dyDescent="0.25">
      <c r="A27">
        <v>-11</v>
      </c>
      <c r="B27">
        <v>4</v>
      </c>
    </row>
    <row r="28" spans="1:2" x14ac:dyDescent="0.25">
      <c r="A28">
        <v>-10</v>
      </c>
      <c r="B28">
        <v>1</v>
      </c>
    </row>
    <row r="29" spans="1:2" x14ac:dyDescent="0.25">
      <c r="A29">
        <v>-9</v>
      </c>
      <c r="B29">
        <v>3</v>
      </c>
    </row>
    <row r="30" spans="1:2" x14ac:dyDescent="0.25">
      <c r="A30">
        <v>-8</v>
      </c>
      <c r="B30">
        <v>3</v>
      </c>
    </row>
    <row r="31" spans="1:2" x14ac:dyDescent="0.25">
      <c r="A31">
        <v>-7</v>
      </c>
      <c r="B31">
        <v>4</v>
      </c>
    </row>
    <row r="32" spans="1:2" x14ac:dyDescent="0.25">
      <c r="A32">
        <v>-6</v>
      </c>
      <c r="B32">
        <v>3</v>
      </c>
    </row>
    <row r="33" spans="1:2" x14ac:dyDescent="0.25">
      <c r="A33">
        <v>-5</v>
      </c>
      <c r="B33">
        <v>3</v>
      </c>
    </row>
    <row r="34" spans="1:2" x14ac:dyDescent="0.25">
      <c r="A34">
        <v>-4</v>
      </c>
      <c r="B34">
        <v>2</v>
      </c>
    </row>
    <row r="35" spans="1:2" x14ac:dyDescent="0.25">
      <c r="A35">
        <v>-2</v>
      </c>
      <c r="B35">
        <v>2</v>
      </c>
    </row>
    <row r="36" spans="1:2" x14ac:dyDescent="0.25">
      <c r="A36">
        <v>-1</v>
      </c>
      <c r="B36">
        <v>2</v>
      </c>
    </row>
    <row r="37" spans="1:2" x14ac:dyDescent="0.25">
      <c r="A37">
        <v>1</v>
      </c>
      <c r="B37">
        <v>4</v>
      </c>
    </row>
    <row r="38" spans="1:2" x14ac:dyDescent="0.25">
      <c r="A38">
        <v>3</v>
      </c>
      <c r="B38">
        <v>1</v>
      </c>
    </row>
    <row r="39" spans="1:2" x14ac:dyDescent="0.25">
      <c r="A39">
        <v>7</v>
      </c>
      <c r="B39">
        <v>1</v>
      </c>
    </row>
    <row r="40" spans="1:2" x14ac:dyDescent="0.25">
      <c r="A40">
        <v>8</v>
      </c>
      <c r="B40">
        <v>1</v>
      </c>
    </row>
    <row r="41" spans="1:2" x14ac:dyDescent="0.25">
      <c r="A41">
        <v>9</v>
      </c>
      <c r="B41">
        <v>1</v>
      </c>
    </row>
    <row r="42" spans="1:2" x14ac:dyDescent="0.25">
      <c r="A42">
        <v>14</v>
      </c>
      <c r="B42">
        <v>1</v>
      </c>
    </row>
    <row r="43" spans="1:2" x14ac:dyDescent="0.25">
      <c r="A43">
        <v>18</v>
      </c>
      <c r="B43">
        <v>1</v>
      </c>
    </row>
    <row r="44" spans="1:2" x14ac:dyDescent="0.25">
      <c r="A44">
        <v>19</v>
      </c>
      <c r="B44">
        <v>1</v>
      </c>
    </row>
  </sheetData>
  <sortState ref="A1:A85">
    <sortCondition ref="A1:A85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2"/>
  <sheetViews>
    <sheetView zoomScale="78" zoomScaleNormal="78" workbookViewId="0">
      <selection activeCell="T38" sqref="T38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  <col min="19" max="19" width="14" customWidth="1"/>
  </cols>
  <sheetData>
    <row r="1" spans="2:26" x14ac:dyDescent="0.25">
      <c r="C1" s="6" t="s">
        <v>22</v>
      </c>
      <c r="D1" s="6" t="s">
        <v>23</v>
      </c>
      <c r="E1" s="6" t="s">
        <v>5</v>
      </c>
      <c r="F1" s="6" t="s">
        <v>6</v>
      </c>
      <c r="I1" s="6" t="s">
        <v>20</v>
      </c>
      <c r="K1" s="1" t="s">
        <v>27</v>
      </c>
      <c r="L1" t="s">
        <v>30</v>
      </c>
      <c r="M1" t="s">
        <v>32</v>
      </c>
      <c r="N1" t="s">
        <v>33</v>
      </c>
      <c r="O1" t="s">
        <v>31</v>
      </c>
      <c r="Q1" s="5"/>
      <c r="R1" s="5" t="s">
        <v>28</v>
      </c>
      <c r="S1" s="5" t="s">
        <v>29</v>
      </c>
      <c r="T1" s="2"/>
      <c r="U1" s="2"/>
      <c r="Y1" s="6"/>
      <c r="Z1" s="6"/>
    </row>
    <row r="2" spans="2:26" x14ac:dyDescent="0.25">
      <c r="B2" s="1">
        <v>17</v>
      </c>
      <c r="C2">
        <v>1781.7425500000002</v>
      </c>
      <c r="D2">
        <v>1802.64121</v>
      </c>
      <c r="E2" s="5">
        <f t="shared" ref="E2:E27" si="0">D2-C2</f>
        <v>20.898659999999836</v>
      </c>
      <c r="F2">
        <f t="shared" ref="F2:F27" si="1">AVERAGE(C2,D2)</f>
        <v>1792.1918800000001</v>
      </c>
      <c r="G2">
        <f>$G$47</f>
        <v>10.627954427181132</v>
      </c>
      <c r="H2">
        <f>$G$48</f>
        <v>42.61636996306278</v>
      </c>
      <c r="I2">
        <f>$E$43</f>
        <v>26.622162195121955</v>
      </c>
      <c r="J2">
        <f t="shared" ref="J2:J27" si="2">(E2/D2)*100</f>
        <v>1.1593355285603304</v>
      </c>
      <c r="K2">
        <f t="shared" ref="K2:K27" si="3">(D2-C2)/C2*100</f>
        <v>1.1729337664411636</v>
      </c>
      <c r="L2">
        <f>$K$43</f>
        <v>1.7134366764283653</v>
      </c>
      <c r="M2">
        <f>$O$47</f>
        <v>0.83382231684832497</v>
      </c>
      <c r="N2">
        <f>$O$48</f>
        <v>2.5930510360084056</v>
      </c>
      <c r="O2">
        <f t="shared" ref="O2:O27" si="4">D2/C2</f>
        <v>1.0117293376644116</v>
      </c>
      <c r="Q2" s="5"/>
      <c r="R2" s="5">
        <f>AVERAGE(K2:K8)</f>
        <v>1.4284108853088202</v>
      </c>
      <c r="S2" s="5">
        <f>AVERAGE(C2:C8)</f>
        <v>1782.2379114285711</v>
      </c>
      <c r="T2" s="2"/>
      <c r="U2" s="2"/>
      <c r="Y2" s="5"/>
    </row>
    <row r="3" spans="2:26" x14ac:dyDescent="0.25">
      <c r="B3" s="1">
        <v>18</v>
      </c>
      <c r="C3">
        <v>1781.3055300000001</v>
      </c>
      <c r="D3">
        <v>1824.3735800000002</v>
      </c>
      <c r="E3" s="5">
        <f t="shared" si="0"/>
        <v>43.068050000000085</v>
      </c>
      <c r="F3">
        <f t="shared" si="1"/>
        <v>1802.839555</v>
      </c>
      <c r="G3">
        <f>$G$47</f>
        <v>10.627954427181132</v>
      </c>
      <c r="H3">
        <f>$G$48</f>
        <v>42.61636996306278</v>
      </c>
      <c r="I3">
        <f>$E$43</f>
        <v>26.622162195121955</v>
      </c>
      <c r="J3">
        <f t="shared" si="2"/>
        <v>2.3607034475910402</v>
      </c>
      <c r="K3">
        <f t="shared" si="3"/>
        <v>2.4177800649392291</v>
      </c>
      <c r="L3">
        <f>$K$43</f>
        <v>1.7134366764283653</v>
      </c>
      <c r="M3">
        <f>$O$47</f>
        <v>0.83382231684832497</v>
      </c>
      <c r="N3">
        <f>$O$48</f>
        <v>2.5930510360084056</v>
      </c>
      <c r="O3">
        <f t="shared" si="4"/>
        <v>1.0241778006493922</v>
      </c>
      <c r="Q3" s="5"/>
      <c r="R3" s="5">
        <f>AVERAGE(K9:K17)</f>
        <v>1.4124093299954967</v>
      </c>
      <c r="S3" s="5">
        <f>AVERAGE(C9:C17)</f>
        <v>2606.1322966666671</v>
      </c>
      <c r="T3" s="2"/>
      <c r="U3" s="2"/>
      <c r="Y3" s="5"/>
    </row>
    <row r="4" spans="2:26" x14ac:dyDescent="0.25">
      <c r="B4" s="1">
        <v>20</v>
      </c>
      <c r="C4">
        <v>1782.97919</v>
      </c>
      <c r="D4">
        <v>1808.04801</v>
      </c>
      <c r="E4" s="5">
        <f t="shared" si="0"/>
        <v>25.06881999999996</v>
      </c>
      <c r="F4">
        <f t="shared" si="1"/>
        <v>1795.5136</v>
      </c>
      <c r="G4">
        <f>$G$47</f>
        <v>10.627954427181132</v>
      </c>
      <c r="H4">
        <f>$G$48</f>
        <v>42.61636996306278</v>
      </c>
      <c r="I4">
        <f>$E$43</f>
        <v>26.622162195121955</v>
      </c>
      <c r="J4">
        <f t="shared" si="2"/>
        <v>1.3865129610136824</v>
      </c>
      <c r="K4">
        <f t="shared" si="3"/>
        <v>1.4060074363515123</v>
      </c>
      <c r="L4">
        <f>$K$43</f>
        <v>1.7134366764283653</v>
      </c>
      <c r="M4">
        <f>$O$47</f>
        <v>0.83382231684832497</v>
      </c>
      <c r="N4">
        <f>$O$48</f>
        <v>2.5930510360084056</v>
      </c>
      <c r="O4">
        <f t="shared" si="4"/>
        <v>1.0140600743635151</v>
      </c>
      <c r="Q4" s="5"/>
      <c r="R4" s="5">
        <f>AVERAGE(K18:K26)</f>
        <v>1.9364920926420777</v>
      </c>
      <c r="S4" s="5">
        <f>AVERAGE(C18:C26)</f>
        <v>1326.1503455555555</v>
      </c>
      <c r="T4" s="2"/>
      <c r="U4" s="2"/>
      <c r="Y4" s="5"/>
    </row>
    <row r="5" spans="2:26" x14ac:dyDescent="0.25">
      <c r="B5" s="1">
        <v>21</v>
      </c>
      <c r="C5">
        <v>1781.5083200000001</v>
      </c>
      <c r="D5">
        <v>1805.74748</v>
      </c>
      <c r="E5" s="5">
        <f t="shared" si="0"/>
        <v>24.239159999999856</v>
      </c>
      <c r="F5">
        <f t="shared" si="1"/>
        <v>1793.6279</v>
      </c>
      <c r="G5">
        <f>$G$47</f>
        <v>10.627954427181132</v>
      </c>
      <c r="H5">
        <f>$G$48</f>
        <v>42.61636996306278</v>
      </c>
      <c r="I5">
        <f>$E$43</f>
        <v>26.622162195121955</v>
      </c>
      <c r="J5">
        <f t="shared" si="2"/>
        <v>1.3423338682992294</v>
      </c>
      <c r="K5">
        <f t="shared" si="3"/>
        <v>1.3605976311129355</v>
      </c>
      <c r="L5">
        <f>$K$43</f>
        <v>1.7134366764283653</v>
      </c>
      <c r="M5">
        <f>$O$47</f>
        <v>0.83382231684832497</v>
      </c>
      <c r="N5">
        <f>$O$48</f>
        <v>2.5930510360084056</v>
      </c>
      <c r="O5">
        <f t="shared" si="4"/>
        <v>1.0136059763111294</v>
      </c>
      <c r="Q5" s="5"/>
      <c r="R5" s="5">
        <f>AVERAGE(K27:K34)</f>
        <v>1.6916817677857794</v>
      </c>
      <c r="S5" s="5">
        <f>AVERAGE(C27:C34)</f>
        <v>1529.15941</v>
      </c>
      <c r="T5" s="2"/>
      <c r="U5" s="2"/>
      <c r="Y5" s="5"/>
    </row>
    <row r="6" spans="2:26" x14ac:dyDescent="0.25">
      <c r="B6" s="1">
        <v>22</v>
      </c>
      <c r="C6">
        <v>1781.31754</v>
      </c>
      <c r="D6">
        <v>1801.10456</v>
      </c>
      <c r="E6" s="5">
        <f t="shared" si="0"/>
        <v>19.787019999999984</v>
      </c>
      <c r="F6">
        <f t="shared" si="1"/>
        <v>1791.2110499999999</v>
      </c>
      <c r="G6">
        <f>$G$47</f>
        <v>10.627954427181132</v>
      </c>
      <c r="H6">
        <f>$G$48</f>
        <v>42.61636996306278</v>
      </c>
      <c r="I6">
        <f>$E$43</f>
        <v>26.622162195121955</v>
      </c>
      <c r="J6">
        <f t="shared" si="2"/>
        <v>1.0986047361958811</v>
      </c>
      <c r="K6">
        <f t="shared" si="3"/>
        <v>1.1108081268879204</v>
      </c>
      <c r="L6">
        <f>$K$43</f>
        <v>1.7134366764283653</v>
      </c>
      <c r="M6">
        <f>$O$47</f>
        <v>0.83382231684832497</v>
      </c>
      <c r="N6">
        <f>$O$48</f>
        <v>2.5930510360084056</v>
      </c>
      <c r="O6">
        <f t="shared" si="4"/>
        <v>1.0111080812688793</v>
      </c>
      <c r="Q6" s="5"/>
      <c r="R6" s="5">
        <f>AVERAGE(K35:K42)</f>
        <v>2.072307573797104</v>
      </c>
      <c r="S6" s="5">
        <f>AVERAGE(C31:C38)</f>
        <v>1198.83501125</v>
      </c>
      <c r="T6" s="2"/>
      <c r="U6" s="2"/>
      <c r="Y6" s="5"/>
    </row>
    <row r="7" spans="2:26" x14ac:dyDescent="0.25">
      <c r="B7" s="1">
        <v>23</v>
      </c>
      <c r="C7">
        <v>1783.2920000000001</v>
      </c>
      <c r="D7">
        <v>1804.8083000000001</v>
      </c>
      <c r="E7" s="5">
        <f t="shared" si="0"/>
        <v>21.516300000000001</v>
      </c>
      <c r="F7">
        <f t="shared" si="1"/>
        <v>1794.05015</v>
      </c>
      <c r="G7">
        <f>$G$47</f>
        <v>10.627954427181132</v>
      </c>
      <c r="H7">
        <f>$G$48</f>
        <v>42.61636996306278</v>
      </c>
      <c r="I7">
        <f>$E$43</f>
        <v>26.622162195121955</v>
      </c>
      <c r="J7">
        <f t="shared" si="2"/>
        <v>1.1921653950727065</v>
      </c>
      <c r="K7">
        <f t="shared" si="3"/>
        <v>1.2065494602117881</v>
      </c>
      <c r="L7">
        <f>$K$43</f>
        <v>1.7134366764283653</v>
      </c>
      <c r="M7">
        <f>$O$47</f>
        <v>0.83382231684832497</v>
      </c>
      <c r="N7">
        <f>$O$48</f>
        <v>2.5930510360084056</v>
      </c>
      <c r="O7">
        <f t="shared" si="4"/>
        <v>1.0120654946021179</v>
      </c>
      <c r="Q7" s="5"/>
      <c r="R7" s="5"/>
      <c r="S7" s="5"/>
      <c r="T7" s="2"/>
      <c r="U7" s="2"/>
      <c r="Y7" s="5"/>
    </row>
    <row r="8" spans="2:26" x14ac:dyDescent="0.25">
      <c r="B8" s="1">
        <v>24</v>
      </c>
      <c r="C8">
        <v>1783.52025</v>
      </c>
      <c r="D8">
        <v>1807.1376200000002</v>
      </c>
      <c r="E8" s="5">
        <f t="shared" si="0"/>
        <v>23.617370000000165</v>
      </c>
      <c r="F8">
        <f t="shared" si="1"/>
        <v>1795.328935</v>
      </c>
      <c r="G8">
        <f>$G$47</f>
        <v>10.627954427181132</v>
      </c>
      <c r="H8">
        <f>$G$48</f>
        <v>42.61636996306278</v>
      </c>
      <c r="I8">
        <f>$E$43</f>
        <v>26.622162195121955</v>
      </c>
      <c r="J8">
        <f t="shared" si="2"/>
        <v>1.3068938269350046</v>
      </c>
      <c r="K8">
        <f t="shared" si="3"/>
        <v>1.3241997112171933</v>
      </c>
      <c r="L8">
        <f>$K$43</f>
        <v>1.7134366764283653</v>
      </c>
      <c r="M8">
        <f>$O$47</f>
        <v>0.83382231684832497</v>
      </c>
      <c r="N8">
        <f>$O$48</f>
        <v>2.5930510360084056</v>
      </c>
      <c r="O8">
        <f t="shared" si="4"/>
        <v>1.013241997112172</v>
      </c>
      <c r="Q8" s="5"/>
      <c r="R8" s="5"/>
      <c r="S8" s="5"/>
      <c r="T8" s="5"/>
      <c r="Y8" s="5"/>
    </row>
    <row r="9" spans="2:26" x14ac:dyDescent="0.25">
      <c r="B9" s="1">
        <v>60</v>
      </c>
      <c r="C9" s="9">
        <v>2604.1860099999999</v>
      </c>
      <c r="D9" s="9">
        <v>2637.7417</v>
      </c>
      <c r="E9" s="14">
        <f t="shared" si="0"/>
        <v>33.555690000000141</v>
      </c>
      <c r="F9" s="9">
        <f t="shared" si="1"/>
        <v>2620.963855</v>
      </c>
      <c r="G9" s="9">
        <f>$G$47</f>
        <v>10.627954427181132</v>
      </c>
      <c r="H9" s="9">
        <f>$G$48</f>
        <v>42.61636996306278</v>
      </c>
      <c r="I9" s="9">
        <f>$E$43</f>
        <v>26.622162195121955</v>
      </c>
      <c r="J9" s="9">
        <f t="shared" si="2"/>
        <v>1.272137070889092</v>
      </c>
      <c r="K9" s="9">
        <f t="shared" si="3"/>
        <v>1.2885289250133152</v>
      </c>
      <c r="L9" s="9">
        <f>$K$43</f>
        <v>1.7134366764283653</v>
      </c>
      <c r="M9" s="9">
        <f>$O$47</f>
        <v>0.83382231684832497</v>
      </c>
      <c r="N9" s="9">
        <f>$O$48</f>
        <v>2.5930510360084056</v>
      </c>
      <c r="O9" s="9">
        <f t="shared" si="4"/>
        <v>1.0128852892501332</v>
      </c>
      <c r="Q9" s="5"/>
      <c r="R9" s="5"/>
      <c r="S9" s="5"/>
      <c r="T9" s="5"/>
      <c r="Y9" s="5"/>
    </row>
    <row r="10" spans="2:26" x14ac:dyDescent="0.25">
      <c r="B10" s="1">
        <v>61</v>
      </c>
      <c r="C10" s="10">
        <v>2611.2598800000001</v>
      </c>
      <c r="D10" s="10">
        <v>2650.5646099999999</v>
      </c>
      <c r="E10" s="2">
        <f t="shared" si="0"/>
        <v>39.304729999999836</v>
      </c>
      <c r="F10" s="10">
        <f t="shared" si="1"/>
        <v>2630.912245</v>
      </c>
      <c r="G10" s="10">
        <f>$G$47</f>
        <v>10.627954427181132</v>
      </c>
      <c r="H10" s="10">
        <f>$G$48</f>
        <v>42.61636996306278</v>
      </c>
      <c r="I10" s="10">
        <f>$E$43</f>
        <v>26.622162195121955</v>
      </c>
      <c r="J10" s="10">
        <f t="shared" si="2"/>
        <v>1.4828814152166561</v>
      </c>
      <c r="K10" s="10">
        <f t="shared" si="3"/>
        <v>1.5052017725635118</v>
      </c>
      <c r="L10" s="10">
        <f>$K$43</f>
        <v>1.7134366764283653</v>
      </c>
      <c r="M10" s="10">
        <f>$O$47</f>
        <v>0.83382231684832497</v>
      </c>
      <c r="N10" s="10">
        <f>$O$48</f>
        <v>2.5930510360084056</v>
      </c>
      <c r="O10" s="10">
        <f t="shared" si="4"/>
        <v>1.015052017725635</v>
      </c>
      <c r="Q10" s="5"/>
      <c r="R10" s="5"/>
      <c r="S10" s="5"/>
      <c r="T10" s="5"/>
      <c r="Y10" s="5"/>
    </row>
    <row r="11" spans="2:26" x14ac:dyDescent="0.25">
      <c r="B11" s="1">
        <v>62</v>
      </c>
      <c r="C11" s="10">
        <v>2612.2552599999999</v>
      </c>
      <c r="D11" s="10">
        <v>2644.7260900000001</v>
      </c>
      <c r="E11" s="2">
        <f t="shared" si="0"/>
        <v>32.470830000000205</v>
      </c>
      <c r="F11" s="10">
        <f t="shared" si="1"/>
        <v>2628.490675</v>
      </c>
      <c r="G11" s="10">
        <f>$G$47</f>
        <v>10.627954427181132</v>
      </c>
      <c r="H11" s="10">
        <f>$G$48</f>
        <v>42.61636996306278</v>
      </c>
      <c r="I11" s="10">
        <f>$E$43</f>
        <v>26.622162195121955</v>
      </c>
      <c r="J11" s="10">
        <f t="shared" si="2"/>
        <v>1.2277577675350193</v>
      </c>
      <c r="K11" s="10">
        <f t="shared" si="3"/>
        <v>1.2430190302306141</v>
      </c>
      <c r="L11" s="10">
        <f>$K$43</f>
        <v>1.7134366764283653</v>
      </c>
      <c r="M11" s="10">
        <f>$O$47</f>
        <v>0.83382231684832497</v>
      </c>
      <c r="N11" s="10">
        <f>$O$48</f>
        <v>2.5930510360084056</v>
      </c>
      <c r="O11" s="10">
        <f t="shared" si="4"/>
        <v>1.0124301903023061</v>
      </c>
      <c r="Q11" s="5"/>
      <c r="R11" s="5"/>
      <c r="S11" s="5"/>
      <c r="T11" s="5"/>
      <c r="Y11" s="5"/>
    </row>
    <row r="12" spans="2:26" x14ac:dyDescent="0.25">
      <c r="B12" s="1">
        <v>63</v>
      </c>
      <c r="C12" s="10">
        <v>2603.14264</v>
      </c>
      <c r="D12" s="10">
        <v>2639.0622200000003</v>
      </c>
      <c r="E12" s="2">
        <f t="shared" si="0"/>
        <v>35.919580000000224</v>
      </c>
      <c r="F12" s="10">
        <f t="shared" si="1"/>
        <v>2621.1024299999999</v>
      </c>
      <c r="G12" s="10">
        <f>$G$47</f>
        <v>10.627954427181132</v>
      </c>
      <c r="H12" s="10">
        <f>$G$48</f>
        <v>42.61636996306278</v>
      </c>
      <c r="I12" s="10">
        <f>$E$43</f>
        <v>26.622162195121955</v>
      </c>
      <c r="J12" s="10">
        <f t="shared" si="2"/>
        <v>1.361073631678158</v>
      </c>
      <c r="K12" s="10">
        <f t="shared" si="3"/>
        <v>1.3798544669838078</v>
      </c>
      <c r="L12" s="10">
        <f>$K$43</f>
        <v>1.7134366764283653</v>
      </c>
      <c r="M12" s="10">
        <f>$O$47</f>
        <v>0.83382231684832497</v>
      </c>
      <c r="N12" s="10">
        <f>$O$48</f>
        <v>2.5930510360084056</v>
      </c>
      <c r="O12" s="10">
        <f t="shared" si="4"/>
        <v>1.0137985446698381</v>
      </c>
      <c r="Q12" s="5"/>
      <c r="R12" s="14">
        <f>STDEV(K2:K8)</f>
        <v>0.44910549182894133</v>
      </c>
      <c r="S12" s="14"/>
      <c r="T12" s="5"/>
      <c r="Y12" s="5"/>
    </row>
    <row r="13" spans="2:26" x14ac:dyDescent="0.25">
      <c r="B13" s="1">
        <v>64</v>
      </c>
      <c r="C13" s="10">
        <v>2603.8276900000001</v>
      </c>
      <c r="D13" s="10">
        <v>2638.0528900000004</v>
      </c>
      <c r="E13" s="2">
        <f t="shared" si="0"/>
        <v>34.225200000000314</v>
      </c>
      <c r="F13" s="10">
        <f t="shared" si="1"/>
        <v>2620.9402900000005</v>
      </c>
      <c r="G13" s="10">
        <f>$G$47</f>
        <v>10.627954427181132</v>
      </c>
      <c r="H13" s="10">
        <f>$G$48</f>
        <v>42.61636996306278</v>
      </c>
      <c r="I13" s="10">
        <f>$E$43</f>
        <v>26.622162195121955</v>
      </c>
      <c r="J13" s="10">
        <f t="shared" si="2"/>
        <v>1.2973659523558798</v>
      </c>
      <c r="K13" s="10">
        <f t="shared" si="3"/>
        <v>1.3144187740011442</v>
      </c>
      <c r="L13" s="10">
        <f>$K$43</f>
        <v>1.7134366764283653</v>
      </c>
      <c r="M13" s="10">
        <f>$O$47</f>
        <v>0.83382231684832497</v>
      </c>
      <c r="N13" s="10">
        <f>$O$48</f>
        <v>2.5930510360084056</v>
      </c>
      <c r="O13" s="10">
        <f t="shared" si="4"/>
        <v>1.0131441877400114</v>
      </c>
      <c r="Q13" s="5"/>
      <c r="R13" s="2">
        <f>STDEV(K9:K17)</f>
        <v>0.26240329572303189</v>
      </c>
      <c r="S13" s="2"/>
      <c r="T13" s="5"/>
      <c r="Y13" s="5"/>
    </row>
    <row r="14" spans="2:26" x14ac:dyDescent="0.25">
      <c r="B14" s="1">
        <v>65</v>
      </c>
      <c r="C14" s="10">
        <v>2611.8341800000003</v>
      </c>
      <c r="D14" s="10">
        <v>2638.4590200000002</v>
      </c>
      <c r="E14" s="2">
        <f t="shared" si="0"/>
        <v>26.624839999999949</v>
      </c>
      <c r="F14" s="10">
        <f t="shared" si="1"/>
        <v>2625.1466</v>
      </c>
      <c r="G14" s="10">
        <f>$G$47</f>
        <v>10.627954427181132</v>
      </c>
      <c r="H14" s="10">
        <f>$G$48</f>
        <v>42.61636996306278</v>
      </c>
      <c r="I14" s="10">
        <f>$E$43</f>
        <v>26.622162195121955</v>
      </c>
      <c r="J14" s="10">
        <f t="shared" si="2"/>
        <v>1.0091056862425685</v>
      </c>
      <c r="K14" s="10">
        <f t="shared" si="3"/>
        <v>1.0193924332516373</v>
      </c>
      <c r="L14" s="10">
        <f>$K$43</f>
        <v>1.7134366764283653</v>
      </c>
      <c r="M14" s="10">
        <f>$O$47</f>
        <v>0.83382231684832497</v>
      </c>
      <c r="N14" s="10">
        <f>$O$48</f>
        <v>2.5930510360084056</v>
      </c>
      <c r="O14" s="10">
        <f t="shared" si="4"/>
        <v>1.0101939243325164</v>
      </c>
      <c r="Q14" s="5"/>
      <c r="R14" s="2">
        <f>STDEV(K18:K26)</f>
        <v>0.22527266890002845</v>
      </c>
      <c r="S14" s="2"/>
      <c r="T14" s="5"/>
      <c r="Y14" s="5"/>
    </row>
    <row r="15" spans="2:26" x14ac:dyDescent="0.25">
      <c r="B15" s="1">
        <v>66</v>
      </c>
      <c r="C15" s="10">
        <v>2600.4757500000001</v>
      </c>
      <c r="D15" s="10">
        <v>2651.4612099999999</v>
      </c>
      <c r="E15" s="2">
        <f t="shared" si="0"/>
        <v>50.985459999999875</v>
      </c>
      <c r="F15" s="10">
        <f t="shared" si="1"/>
        <v>2625.96848</v>
      </c>
      <c r="G15" s="10">
        <f>$G$47</f>
        <v>10.627954427181132</v>
      </c>
      <c r="H15" s="10">
        <f>$G$48</f>
        <v>42.61636996306278</v>
      </c>
      <c r="I15" s="10">
        <f>$E$43</f>
        <v>26.622162195121955</v>
      </c>
      <c r="J15" s="10">
        <f t="shared" si="2"/>
        <v>1.9229193249257408</v>
      </c>
      <c r="K15" s="10">
        <f t="shared" si="3"/>
        <v>1.9606204749265543</v>
      </c>
      <c r="L15" s="10">
        <f>$K$43</f>
        <v>1.7134366764283653</v>
      </c>
      <c r="M15" s="10">
        <f>$O$47</f>
        <v>0.83382231684832497</v>
      </c>
      <c r="N15" s="10">
        <f>$O$48</f>
        <v>2.5930510360084056</v>
      </c>
      <c r="O15" s="10">
        <f t="shared" si="4"/>
        <v>1.0196062047492656</v>
      </c>
      <c r="Q15" s="5"/>
      <c r="R15" s="2">
        <f>STDEV(K27:K34)</f>
        <v>0.24223948908355517</v>
      </c>
      <c r="S15" s="2"/>
      <c r="T15" s="5"/>
      <c r="Y15" s="5"/>
    </row>
    <row r="16" spans="2:26" x14ac:dyDescent="0.25">
      <c r="B16" s="1">
        <v>67</v>
      </c>
      <c r="C16" s="10">
        <v>2605.1034800000002</v>
      </c>
      <c r="D16" s="10">
        <v>2641.7812999999996</v>
      </c>
      <c r="E16" s="2">
        <f t="shared" si="0"/>
        <v>36.677819999999429</v>
      </c>
      <c r="F16" s="10">
        <f t="shared" si="1"/>
        <v>2623.4423900000002</v>
      </c>
      <c r="G16" s="10">
        <f>$G$47</f>
        <v>10.627954427181132</v>
      </c>
      <c r="H16" s="10">
        <f>$G$48</f>
        <v>42.61636996306278</v>
      </c>
      <c r="I16" s="10">
        <f>$E$43</f>
        <v>26.622162195121955</v>
      </c>
      <c r="J16" s="10">
        <f t="shared" si="2"/>
        <v>1.3883745789251909</v>
      </c>
      <c r="K16" s="10">
        <f t="shared" si="3"/>
        <v>1.4079218073901396</v>
      </c>
      <c r="L16" s="10">
        <f>$K$43</f>
        <v>1.7134366764283653</v>
      </c>
      <c r="M16" s="10">
        <f>$O$47</f>
        <v>0.83382231684832497</v>
      </c>
      <c r="N16" s="10">
        <f>$O$48</f>
        <v>2.5930510360084056</v>
      </c>
      <c r="O16" s="10">
        <f t="shared" si="4"/>
        <v>1.0140792180739013</v>
      </c>
      <c r="Q16" s="5"/>
      <c r="R16" s="2">
        <f>STDEV(K35:K42)</f>
        <v>0.61089742905898803</v>
      </c>
      <c r="S16" s="2"/>
      <c r="T16" s="5"/>
      <c r="Y16" s="5"/>
    </row>
    <row r="17" spans="2:25" x14ac:dyDescent="0.25">
      <c r="B17" s="1">
        <v>68</v>
      </c>
      <c r="C17" s="20">
        <v>2603.1057799999999</v>
      </c>
      <c r="D17" s="20">
        <v>2644.5661300000002</v>
      </c>
      <c r="E17" s="35">
        <f t="shared" si="0"/>
        <v>41.46035000000029</v>
      </c>
      <c r="F17" s="20">
        <f t="shared" si="1"/>
        <v>2623.835955</v>
      </c>
      <c r="G17" s="20">
        <f>$G$47</f>
        <v>10.627954427181132</v>
      </c>
      <c r="H17" s="20">
        <f>$G$48</f>
        <v>42.61636996306278</v>
      </c>
      <c r="I17" s="20">
        <f>$E$43</f>
        <v>26.622162195121955</v>
      </c>
      <c r="J17" s="20">
        <f t="shared" si="2"/>
        <v>1.5677562201857393</v>
      </c>
      <c r="K17" s="20">
        <f t="shared" si="3"/>
        <v>1.592726285598747</v>
      </c>
      <c r="L17" s="20">
        <f>$K$43</f>
        <v>1.7134366764283653</v>
      </c>
      <c r="M17" s="20">
        <f>$O$47</f>
        <v>0.83382231684832497</v>
      </c>
      <c r="N17" s="20">
        <f>$O$48</f>
        <v>2.5930510360084056</v>
      </c>
      <c r="O17" s="20">
        <f t="shared" si="4"/>
        <v>1.0159272628559874</v>
      </c>
      <c r="Q17" s="5"/>
      <c r="R17" s="2"/>
      <c r="S17" s="2"/>
      <c r="T17" s="5"/>
      <c r="Y17" s="5"/>
    </row>
    <row r="18" spans="2:25" x14ac:dyDescent="0.25">
      <c r="B18" s="1">
        <v>69</v>
      </c>
      <c r="C18">
        <v>1325.59464</v>
      </c>
      <c r="D18">
        <v>1348.36123</v>
      </c>
      <c r="E18" s="5">
        <f t="shared" si="0"/>
        <v>22.766589999999951</v>
      </c>
      <c r="F18">
        <f t="shared" si="1"/>
        <v>1336.9779349999999</v>
      </c>
      <c r="G18">
        <f>$G$47</f>
        <v>10.627954427181132</v>
      </c>
      <c r="H18">
        <f>$G$48</f>
        <v>42.61636996306278</v>
      </c>
      <c r="I18">
        <f>$E$43</f>
        <v>26.622162195121955</v>
      </c>
      <c r="J18">
        <f t="shared" si="2"/>
        <v>1.6884637064208639</v>
      </c>
      <c r="K18">
        <f t="shared" si="3"/>
        <v>1.7174624363297026</v>
      </c>
      <c r="L18">
        <f>$K$43</f>
        <v>1.7134366764283653</v>
      </c>
      <c r="M18">
        <f>$O$47</f>
        <v>0.83382231684832497</v>
      </c>
      <c r="N18">
        <f>$O$48</f>
        <v>2.5930510360084056</v>
      </c>
      <c r="O18">
        <f t="shared" si="4"/>
        <v>1.0171746243632971</v>
      </c>
      <c r="Q18" s="5"/>
      <c r="R18" s="2"/>
      <c r="S18" s="2"/>
      <c r="T18" s="5"/>
      <c r="Y18" s="5"/>
    </row>
    <row r="19" spans="2:25" x14ac:dyDescent="0.25">
      <c r="B19" s="1">
        <v>70</v>
      </c>
      <c r="C19">
        <v>1325.5096000000001</v>
      </c>
      <c r="D19">
        <v>1347.9397200000001</v>
      </c>
      <c r="E19" s="5">
        <f t="shared" si="0"/>
        <v>22.430119999999988</v>
      </c>
      <c r="F19">
        <f t="shared" si="1"/>
        <v>1336.7246600000001</v>
      </c>
      <c r="G19">
        <f>$G$47</f>
        <v>10.627954427181132</v>
      </c>
      <c r="H19">
        <f>$G$48</f>
        <v>42.61636996306278</v>
      </c>
      <c r="I19">
        <f>$E$43</f>
        <v>26.622162195121955</v>
      </c>
      <c r="J19">
        <f t="shared" si="2"/>
        <v>1.6640299018712785</v>
      </c>
      <c r="K19">
        <f t="shared" si="3"/>
        <v>1.692188423229827</v>
      </c>
      <c r="L19">
        <f>$K$43</f>
        <v>1.7134366764283653</v>
      </c>
      <c r="M19">
        <f>$O$47</f>
        <v>0.83382231684832497</v>
      </c>
      <c r="N19">
        <f>$O$48</f>
        <v>2.5930510360084056</v>
      </c>
      <c r="O19">
        <f t="shared" si="4"/>
        <v>1.0169218842322982</v>
      </c>
      <c r="Q19" s="5"/>
      <c r="R19" s="2"/>
      <c r="S19" s="2"/>
      <c r="T19" s="5"/>
      <c r="Y19" s="5"/>
    </row>
    <row r="20" spans="2:25" x14ac:dyDescent="0.25">
      <c r="B20" s="1">
        <v>71</v>
      </c>
      <c r="C20">
        <v>1325.8649599999999</v>
      </c>
      <c r="D20">
        <v>1352.6012700000001</v>
      </c>
      <c r="E20" s="5">
        <f t="shared" si="0"/>
        <v>26.736310000000231</v>
      </c>
      <c r="F20">
        <f t="shared" si="1"/>
        <v>1339.233115</v>
      </c>
      <c r="G20">
        <f>$G$47</f>
        <v>10.627954427181132</v>
      </c>
      <c r="H20">
        <f>$G$48</f>
        <v>42.61636996306278</v>
      </c>
      <c r="I20">
        <f>$E$43</f>
        <v>26.622162195121955</v>
      </c>
      <c r="J20">
        <f t="shared" si="2"/>
        <v>1.9766586497438545</v>
      </c>
      <c r="K20">
        <f t="shared" si="3"/>
        <v>2.0165183338128365</v>
      </c>
      <c r="L20">
        <f>$K$43</f>
        <v>1.7134366764283653</v>
      </c>
      <c r="M20">
        <f>$O$47</f>
        <v>0.83382231684832497</v>
      </c>
      <c r="N20">
        <f>$O$48</f>
        <v>2.5930510360084056</v>
      </c>
      <c r="O20">
        <f t="shared" si="4"/>
        <v>1.0201651833381284</v>
      </c>
      <c r="Q20" s="5"/>
      <c r="R20" s="2"/>
      <c r="S20" s="2"/>
      <c r="T20" s="5"/>
      <c r="Y20" s="5"/>
    </row>
    <row r="21" spans="2:25" x14ac:dyDescent="0.25">
      <c r="B21" s="1">
        <v>72</v>
      </c>
      <c r="C21">
        <v>1327.9925500000002</v>
      </c>
      <c r="D21">
        <v>1349.89634</v>
      </c>
      <c r="E21" s="5">
        <f t="shared" si="0"/>
        <v>21.903789999999844</v>
      </c>
      <c r="F21">
        <f t="shared" si="1"/>
        <v>1338.9444450000001</v>
      </c>
      <c r="G21">
        <f>$G$47</f>
        <v>10.627954427181132</v>
      </c>
      <c r="H21">
        <f>$G$48</f>
        <v>42.61636996306278</v>
      </c>
      <c r="I21">
        <f>$E$43</f>
        <v>26.622162195121955</v>
      </c>
      <c r="J21">
        <f t="shared" si="2"/>
        <v>1.6226275567203807</v>
      </c>
      <c r="K21">
        <f t="shared" si="3"/>
        <v>1.6493910300927399</v>
      </c>
      <c r="L21">
        <f>$K$43</f>
        <v>1.7134366764283653</v>
      </c>
      <c r="M21">
        <f>$O$47</f>
        <v>0.83382231684832497</v>
      </c>
      <c r="N21">
        <f>$O$48</f>
        <v>2.5930510360084056</v>
      </c>
      <c r="O21">
        <f t="shared" si="4"/>
        <v>1.0164939103009274</v>
      </c>
      <c r="Q21" s="5"/>
      <c r="R21" s="2"/>
      <c r="S21" s="2"/>
      <c r="T21" s="5"/>
      <c r="Y21" s="5"/>
    </row>
    <row r="22" spans="2:25" x14ac:dyDescent="0.25">
      <c r="B22" s="1">
        <v>73</v>
      </c>
      <c r="C22">
        <v>1326.7540800000002</v>
      </c>
      <c r="D22">
        <v>1351.1265700000001</v>
      </c>
      <c r="E22" s="5">
        <f t="shared" si="0"/>
        <v>24.372489999999971</v>
      </c>
      <c r="F22">
        <f t="shared" si="1"/>
        <v>1338.940325</v>
      </c>
      <c r="G22">
        <f>$G$47</f>
        <v>10.627954427181132</v>
      </c>
      <c r="H22">
        <f>$G$48</f>
        <v>42.61636996306278</v>
      </c>
      <c r="I22">
        <f>$E$43</f>
        <v>26.622162195121955</v>
      </c>
      <c r="J22">
        <f t="shared" si="2"/>
        <v>1.8038643115426238</v>
      </c>
      <c r="K22">
        <f t="shared" si="3"/>
        <v>1.837001322807311</v>
      </c>
      <c r="L22">
        <f>$K$43</f>
        <v>1.7134366764283653</v>
      </c>
      <c r="M22">
        <f>$O$47</f>
        <v>0.83382231684832497</v>
      </c>
      <c r="N22">
        <f>$O$48</f>
        <v>2.5930510360084056</v>
      </c>
      <c r="O22">
        <f t="shared" si="4"/>
        <v>1.0183700132280731</v>
      </c>
      <c r="Q22" s="5"/>
      <c r="R22" s="5"/>
      <c r="S22" s="5"/>
      <c r="T22" s="5"/>
      <c r="Y22" s="5"/>
    </row>
    <row r="23" spans="2:25" x14ac:dyDescent="0.25">
      <c r="B23" s="1">
        <v>74</v>
      </c>
      <c r="C23">
        <v>1325.66255</v>
      </c>
      <c r="D23">
        <v>1352.2239299999999</v>
      </c>
      <c r="E23" s="5">
        <f t="shared" si="0"/>
        <v>26.561379999999872</v>
      </c>
      <c r="F23">
        <f t="shared" si="1"/>
        <v>1338.9432400000001</v>
      </c>
      <c r="G23">
        <f>$G$47</f>
        <v>10.627954427181132</v>
      </c>
      <c r="H23">
        <f>$G$48</f>
        <v>42.61636996306278</v>
      </c>
      <c r="I23">
        <f>$E$43</f>
        <v>26.622162195121955</v>
      </c>
      <c r="J23">
        <f t="shared" si="2"/>
        <v>1.9642737723181598</v>
      </c>
      <c r="K23">
        <f t="shared" si="3"/>
        <v>2.0036305619405081</v>
      </c>
      <c r="L23">
        <f>$K$43</f>
        <v>1.7134366764283653</v>
      </c>
      <c r="M23">
        <f>$O$47</f>
        <v>0.83382231684832497</v>
      </c>
      <c r="N23">
        <f>$O$48</f>
        <v>2.5930510360084056</v>
      </c>
      <c r="O23">
        <f t="shared" si="4"/>
        <v>1.0200363056194051</v>
      </c>
      <c r="Q23" s="5"/>
      <c r="R23" s="5"/>
      <c r="S23" s="5"/>
      <c r="T23" s="5"/>
      <c r="Y23" s="5"/>
    </row>
    <row r="24" spans="2:25" x14ac:dyDescent="0.25">
      <c r="B24" s="1">
        <v>75</v>
      </c>
      <c r="C24">
        <v>1326.11382</v>
      </c>
      <c r="D24">
        <v>1355.14878</v>
      </c>
      <c r="E24" s="5">
        <f t="shared" si="0"/>
        <v>29.034959999999955</v>
      </c>
      <c r="F24">
        <f t="shared" si="1"/>
        <v>1340.6313</v>
      </c>
      <c r="G24">
        <f>$G$47</f>
        <v>10.627954427181132</v>
      </c>
      <c r="H24">
        <f>$G$48</f>
        <v>42.61636996306278</v>
      </c>
      <c r="I24">
        <f>$E$43</f>
        <v>26.622162195121955</v>
      </c>
      <c r="J24">
        <f t="shared" si="2"/>
        <v>2.1425662206624985</v>
      </c>
      <c r="K24">
        <f t="shared" si="3"/>
        <v>2.1894772199870411</v>
      </c>
      <c r="L24">
        <f>$K$43</f>
        <v>1.7134366764283653</v>
      </c>
      <c r="M24">
        <f>$O$47</f>
        <v>0.83382231684832497</v>
      </c>
      <c r="N24">
        <f>$O$48</f>
        <v>2.5930510360084056</v>
      </c>
      <c r="O24">
        <f t="shared" si="4"/>
        <v>1.0218947721998703</v>
      </c>
      <c r="Q24" s="5"/>
      <c r="R24" s="5"/>
      <c r="S24" s="5"/>
      <c r="T24" s="5"/>
      <c r="Y24" s="5"/>
    </row>
    <row r="25" spans="2:25" x14ac:dyDescent="0.25">
      <c r="B25" s="1">
        <v>76</v>
      </c>
      <c r="C25">
        <v>1326.1614500000001</v>
      </c>
      <c r="D25">
        <v>1356.44732</v>
      </c>
      <c r="E25" s="5">
        <f t="shared" si="0"/>
        <v>30.285869999999932</v>
      </c>
      <c r="F25">
        <f t="shared" si="1"/>
        <v>1341.3043849999999</v>
      </c>
      <c r="G25">
        <f>$G$47</f>
        <v>10.627954427181132</v>
      </c>
      <c r="H25">
        <f>$G$48</f>
        <v>42.61636996306278</v>
      </c>
      <c r="I25">
        <f>$E$43</f>
        <v>26.622162195121955</v>
      </c>
      <c r="J25">
        <f t="shared" si="2"/>
        <v>2.2327346999365911</v>
      </c>
      <c r="K25">
        <f t="shared" si="3"/>
        <v>2.2837242026602365</v>
      </c>
      <c r="L25">
        <f>$K$43</f>
        <v>1.7134366764283653</v>
      </c>
      <c r="M25">
        <f>$O$47</f>
        <v>0.83382231684832497</v>
      </c>
      <c r="N25">
        <f>$O$48</f>
        <v>2.5930510360084056</v>
      </c>
      <c r="O25">
        <f t="shared" si="4"/>
        <v>1.0228372420266023</v>
      </c>
      <c r="Q25" s="5"/>
      <c r="R25" s="5"/>
      <c r="S25" s="5"/>
      <c r="T25" s="5"/>
      <c r="Y25" s="5"/>
    </row>
    <row r="26" spans="2:25" x14ac:dyDescent="0.25">
      <c r="B26" s="1">
        <v>77</v>
      </c>
      <c r="C26">
        <v>1325.69946</v>
      </c>
      <c r="D26">
        <v>1352.7309399999999</v>
      </c>
      <c r="E26" s="5">
        <f t="shared" si="0"/>
        <v>27.031479999999874</v>
      </c>
      <c r="F26">
        <f t="shared" si="1"/>
        <v>1339.2152000000001</v>
      </c>
      <c r="G26">
        <f>$G$47</f>
        <v>10.627954427181132</v>
      </c>
      <c r="H26">
        <f>$G$48</f>
        <v>42.61636996306278</v>
      </c>
      <c r="I26">
        <f>$E$43</f>
        <v>26.622162195121955</v>
      </c>
      <c r="J26">
        <f t="shared" si="2"/>
        <v>1.9982894750673681</v>
      </c>
      <c r="K26">
        <f t="shared" si="3"/>
        <v>2.0390353029184967</v>
      </c>
      <c r="L26">
        <f>$K$43</f>
        <v>1.7134366764283653</v>
      </c>
      <c r="M26">
        <f>$O$47</f>
        <v>0.83382231684832497</v>
      </c>
      <c r="N26">
        <f>$O$48</f>
        <v>2.5930510360084056</v>
      </c>
      <c r="O26">
        <f t="shared" si="4"/>
        <v>1.0203903530291849</v>
      </c>
      <c r="Y26" s="5"/>
    </row>
    <row r="27" spans="2:25" s="5" customFormat="1" x14ac:dyDescent="0.25">
      <c r="B27" s="15">
        <v>78</v>
      </c>
      <c r="C27" s="14">
        <v>1531.31367</v>
      </c>
      <c r="D27" s="14">
        <v>1553.13292</v>
      </c>
      <c r="E27" s="14">
        <f t="shared" si="0"/>
        <v>21.819250000000011</v>
      </c>
      <c r="F27" s="14">
        <f t="shared" si="1"/>
        <v>1542.223295</v>
      </c>
      <c r="G27" s="9">
        <f t="shared" ref="G27:G42" si="5">$G$47</f>
        <v>10.627954427181132</v>
      </c>
      <c r="H27" s="9">
        <f t="shared" ref="H27:H42" si="6">$G$48</f>
        <v>42.61636996306278</v>
      </c>
      <c r="I27" s="9">
        <f t="shared" ref="I27:I42" si="7">$E$43</f>
        <v>26.622162195121955</v>
      </c>
      <c r="J27" s="9">
        <f t="shared" si="2"/>
        <v>1.4048540030945973</v>
      </c>
      <c r="K27" s="9">
        <f t="shared" si="3"/>
        <v>1.4248713655119405</v>
      </c>
      <c r="L27" s="9">
        <f>$K$43</f>
        <v>1.7134366764283653</v>
      </c>
      <c r="M27" s="9">
        <f>$O$47</f>
        <v>0.83382231684832497</v>
      </c>
      <c r="N27" s="9">
        <f>$O$48</f>
        <v>2.5930510360084056</v>
      </c>
      <c r="O27" s="9">
        <f t="shared" si="4"/>
        <v>1.0142487136551195</v>
      </c>
      <c r="W27"/>
      <c r="X27"/>
    </row>
    <row r="28" spans="2:25" s="5" customFormat="1" x14ac:dyDescent="0.25">
      <c r="B28" s="15">
        <v>79</v>
      </c>
      <c r="C28" s="2">
        <v>1529.3243600000001</v>
      </c>
      <c r="D28" s="2">
        <v>1558.5487700000001</v>
      </c>
      <c r="E28" s="2">
        <f t="shared" ref="E28:E42" si="8">D28-C28</f>
        <v>29.224410000000034</v>
      </c>
      <c r="F28" s="2">
        <f t="shared" ref="F28:F43" si="9">AVERAGE(C28,D28)</f>
        <v>1543.936565</v>
      </c>
      <c r="G28" s="10">
        <f t="shared" si="5"/>
        <v>10.627954427181132</v>
      </c>
      <c r="H28" s="10">
        <f t="shared" si="6"/>
        <v>42.61636996306278</v>
      </c>
      <c r="I28" s="10">
        <f t="shared" si="7"/>
        <v>26.622162195121955</v>
      </c>
      <c r="J28" s="10">
        <f t="shared" ref="J28:J42" si="10">(E28/D28)*100</f>
        <v>1.8751039789406163</v>
      </c>
      <c r="K28" s="10">
        <f t="shared" ref="K28:K44" si="11">(D28-C28)/C28*100</f>
        <v>1.9109360162156859</v>
      </c>
      <c r="L28" s="10">
        <f t="shared" ref="L28:L44" si="12">$K$43</f>
        <v>1.7134366764283653</v>
      </c>
      <c r="M28" s="10">
        <f t="shared" ref="M28:M44" si="13">$O$47</f>
        <v>0.83382231684832497</v>
      </c>
      <c r="N28" s="10">
        <f t="shared" ref="N28:N44" si="14">$O$48</f>
        <v>2.5930510360084056</v>
      </c>
      <c r="O28" s="10">
        <f t="shared" ref="O28:O42" si="15">D28/C28</f>
        <v>1.0191093601621568</v>
      </c>
      <c r="W28"/>
      <c r="X28"/>
    </row>
    <row r="29" spans="2:25" s="5" customFormat="1" x14ac:dyDescent="0.25">
      <c r="B29" s="15">
        <v>80</v>
      </c>
      <c r="C29" s="2">
        <v>1528.75071</v>
      </c>
      <c r="D29" s="2">
        <v>1558.3270300000001</v>
      </c>
      <c r="E29" s="2">
        <f t="shared" si="8"/>
        <v>29.576320000000123</v>
      </c>
      <c r="F29" s="2">
        <f t="shared" si="9"/>
        <v>1543.5388700000001</v>
      </c>
      <c r="G29" s="10">
        <f t="shared" si="5"/>
        <v>10.627954427181132</v>
      </c>
      <c r="H29" s="10">
        <f t="shared" si="6"/>
        <v>42.61636996306278</v>
      </c>
      <c r="I29" s="10">
        <f t="shared" si="7"/>
        <v>26.622162195121955</v>
      </c>
      <c r="J29" s="10">
        <f t="shared" si="10"/>
        <v>1.897953345518246</v>
      </c>
      <c r="K29" s="10">
        <f t="shared" si="11"/>
        <v>1.9346725274783438</v>
      </c>
      <c r="L29" s="10">
        <f t="shared" si="12"/>
        <v>1.7134366764283653</v>
      </c>
      <c r="M29" s="10">
        <f t="shared" si="13"/>
        <v>0.83382231684832497</v>
      </c>
      <c r="N29" s="10">
        <f t="shared" si="14"/>
        <v>2.5930510360084056</v>
      </c>
      <c r="O29" s="10">
        <f t="shared" si="15"/>
        <v>1.0193467252747834</v>
      </c>
      <c r="W29"/>
      <c r="X29"/>
    </row>
    <row r="30" spans="2:25" s="5" customFormat="1" x14ac:dyDescent="0.25">
      <c r="B30" s="15">
        <v>81</v>
      </c>
      <c r="C30" s="2">
        <v>1532.88021</v>
      </c>
      <c r="D30" s="2">
        <v>1551.9938700000002</v>
      </c>
      <c r="E30" s="2">
        <f t="shared" si="8"/>
        <v>19.113660000000209</v>
      </c>
      <c r="F30" s="2">
        <f t="shared" si="9"/>
        <v>1542.4370400000003</v>
      </c>
      <c r="G30" s="10">
        <f t="shared" si="5"/>
        <v>10.627954427181132</v>
      </c>
      <c r="H30" s="10">
        <f t="shared" si="6"/>
        <v>42.61636996306278</v>
      </c>
      <c r="I30" s="10">
        <f t="shared" si="7"/>
        <v>26.622162195121955</v>
      </c>
      <c r="J30" s="10">
        <f t="shared" si="10"/>
        <v>1.2315551220572931</v>
      </c>
      <c r="K30" s="10">
        <f t="shared" si="11"/>
        <v>1.246911524808596</v>
      </c>
      <c r="L30" s="10">
        <f t="shared" si="12"/>
        <v>1.7134366764283653</v>
      </c>
      <c r="M30" s="10">
        <f t="shared" si="13"/>
        <v>0.83382231684832497</v>
      </c>
      <c r="N30" s="10">
        <f t="shared" si="14"/>
        <v>2.5930510360084056</v>
      </c>
      <c r="O30" s="10">
        <f t="shared" si="15"/>
        <v>1.012469115248086</v>
      </c>
      <c r="W30"/>
      <c r="X30"/>
    </row>
    <row r="31" spans="2:25" x14ac:dyDescent="0.25">
      <c r="B31" s="1">
        <v>82</v>
      </c>
      <c r="C31" s="10">
        <v>1529.2655099999999</v>
      </c>
      <c r="D31" s="10">
        <v>1554.4108000000001</v>
      </c>
      <c r="E31" s="2">
        <f t="shared" si="8"/>
        <v>25.145290000000159</v>
      </c>
      <c r="F31" s="10">
        <f t="shared" si="9"/>
        <v>1541.8381549999999</v>
      </c>
      <c r="G31" s="10">
        <f t="shared" si="5"/>
        <v>10.627954427181132</v>
      </c>
      <c r="H31" s="10">
        <f t="shared" si="6"/>
        <v>42.61636996306278</v>
      </c>
      <c r="I31" s="10">
        <f t="shared" si="7"/>
        <v>26.622162195121955</v>
      </c>
      <c r="J31" s="10">
        <f t="shared" si="10"/>
        <v>1.6176733975343041</v>
      </c>
      <c r="K31" s="10">
        <f t="shared" si="11"/>
        <v>1.6442723539877757</v>
      </c>
      <c r="L31" s="10">
        <f t="shared" si="12"/>
        <v>1.7134366764283653</v>
      </c>
      <c r="M31" s="10">
        <f t="shared" si="13"/>
        <v>0.83382231684832497</v>
      </c>
      <c r="N31" s="10">
        <f t="shared" si="14"/>
        <v>2.5930510360084056</v>
      </c>
      <c r="O31" s="10">
        <f t="shared" si="15"/>
        <v>1.0164427235398779</v>
      </c>
      <c r="Y31" s="5"/>
    </row>
    <row r="32" spans="2:25" x14ac:dyDescent="0.25">
      <c r="B32" s="1">
        <v>83</v>
      </c>
      <c r="C32" s="10">
        <v>1529.0833700000001</v>
      </c>
      <c r="D32" s="10">
        <v>1555.80629</v>
      </c>
      <c r="E32" s="2">
        <f t="shared" si="8"/>
        <v>26.722919999999931</v>
      </c>
      <c r="F32" s="10">
        <f t="shared" si="9"/>
        <v>1542.4448299999999</v>
      </c>
      <c r="G32" s="10">
        <f t="shared" si="5"/>
        <v>10.627954427181132</v>
      </c>
      <c r="H32" s="10">
        <f t="shared" si="6"/>
        <v>42.61636996306278</v>
      </c>
      <c r="I32" s="10">
        <f t="shared" si="7"/>
        <v>26.622162195121955</v>
      </c>
      <c r="J32" s="10">
        <f t="shared" si="10"/>
        <v>1.71762514213771</v>
      </c>
      <c r="K32" s="10">
        <f t="shared" si="11"/>
        <v>1.7476430994079761</v>
      </c>
      <c r="L32" s="10">
        <f t="shared" si="12"/>
        <v>1.7134366764283653</v>
      </c>
      <c r="M32" s="10">
        <f t="shared" si="13"/>
        <v>0.83382231684832497</v>
      </c>
      <c r="N32" s="10">
        <f t="shared" si="14"/>
        <v>2.5930510360084056</v>
      </c>
      <c r="O32" s="10">
        <f t="shared" si="15"/>
        <v>1.0174764309940798</v>
      </c>
      <c r="Y32" s="5"/>
    </row>
    <row r="33" spans="1:25" x14ac:dyDescent="0.25">
      <c r="B33" s="1">
        <v>84</v>
      </c>
      <c r="C33" s="10">
        <v>1527.6733400000001</v>
      </c>
      <c r="D33" s="10">
        <v>1555.17947</v>
      </c>
      <c r="E33" s="2">
        <f t="shared" si="8"/>
        <v>27.506129999999985</v>
      </c>
      <c r="F33" s="10">
        <f t="shared" si="9"/>
        <v>1541.4264050000002</v>
      </c>
      <c r="G33" s="10">
        <f t="shared" si="5"/>
        <v>10.627954427181132</v>
      </c>
      <c r="H33" s="10">
        <f t="shared" si="6"/>
        <v>42.61636996306278</v>
      </c>
      <c r="I33" s="10">
        <f t="shared" si="7"/>
        <v>26.622162195121955</v>
      </c>
      <c r="J33" s="10">
        <f t="shared" si="10"/>
        <v>1.7686788265022548</v>
      </c>
      <c r="K33" s="10">
        <f t="shared" si="11"/>
        <v>1.8005243188966027</v>
      </c>
      <c r="L33" s="10">
        <f t="shared" si="12"/>
        <v>1.7134366764283653</v>
      </c>
      <c r="M33" s="10">
        <f t="shared" si="13"/>
        <v>0.83382231684832497</v>
      </c>
      <c r="N33" s="10">
        <f t="shared" si="14"/>
        <v>2.5930510360084056</v>
      </c>
      <c r="O33" s="10">
        <f t="shared" si="15"/>
        <v>1.0180052431889661</v>
      </c>
      <c r="Y33" s="5"/>
    </row>
    <row r="34" spans="1:25" x14ac:dyDescent="0.25">
      <c r="B34" s="1">
        <v>85</v>
      </c>
      <c r="C34" s="20">
        <v>1524.9841100000001</v>
      </c>
      <c r="D34" s="20">
        <v>1552.7940700000001</v>
      </c>
      <c r="E34" s="35">
        <f t="shared" si="8"/>
        <v>27.809960000000046</v>
      </c>
      <c r="F34" s="20">
        <f t="shared" si="9"/>
        <v>1538.8890900000001</v>
      </c>
      <c r="G34" s="20">
        <f t="shared" si="5"/>
        <v>10.627954427181132</v>
      </c>
      <c r="H34" s="20">
        <f t="shared" si="6"/>
        <v>42.61636996306278</v>
      </c>
      <c r="I34" s="20">
        <f t="shared" si="7"/>
        <v>26.622162195121955</v>
      </c>
      <c r="J34" s="20">
        <f t="shared" si="10"/>
        <v>1.7909625324625336</v>
      </c>
      <c r="K34" s="20">
        <f t="shared" si="11"/>
        <v>1.8236229359793161</v>
      </c>
      <c r="L34" s="20">
        <f t="shared" si="12"/>
        <v>1.7134366764283653</v>
      </c>
      <c r="M34" s="20">
        <f t="shared" si="13"/>
        <v>0.83382231684832497</v>
      </c>
      <c r="N34" s="20">
        <f t="shared" si="14"/>
        <v>2.5930510360084056</v>
      </c>
      <c r="O34" s="20">
        <f t="shared" si="15"/>
        <v>1.0182362293597931</v>
      </c>
      <c r="Y34" s="5"/>
    </row>
    <row r="35" spans="1:25" x14ac:dyDescent="0.25">
      <c r="B35" s="1">
        <v>86</v>
      </c>
      <c r="C35">
        <v>870.02094999999997</v>
      </c>
      <c r="D35">
        <v>884.32898999999998</v>
      </c>
      <c r="E35" s="5">
        <f t="shared" si="8"/>
        <v>14.308040000000005</v>
      </c>
      <c r="F35">
        <f t="shared" si="9"/>
        <v>877.17497000000003</v>
      </c>
      <c r="G35">
        <f t="shared" si="5"/>
        <v>10.627954427181132</v>
      </c>
      <c r="H35">
        <f t="shared" si="6"/>
        <v>42.61636996306278</v>
      </c>
      <c r="I35">
        <f t="shared" si="7"/>
        <v>26.622162195121955</v>
      </c>
      <c r="J35">
        <f t="shared" si="10"/>
        <v>1.6179544221432802</v>
      </c>
      <c r="K35">
        <f t="shared" si="11"/>
        <v>1.6445626970247103</v>
      </c>
      <c r="L35">
        <f t="shared" si="12"/>
        <v>1.7134366764283653</v>
      </c>
      <c r="M35">
        <f t="shared" si="13"/>
        <v>0.83382231684832497</v>
      </c>
      <c r="N35">
        <f t="shared" si="14"/>
        <v>2.5930510360084056</v>
      </c>
      <c r="O35">
        <f t="shared" si="15"/>
        <v>1.0164456269702471</v>
      </c>
      <c r="Y35" s="5"/>
    </row>
    <row r="36" spans="1:25" x14ac:dyDescent="0.25">
      <c r="B36" s="1">
        <v>87</v>
      </c>
      <c r="C36">
        <v>870.20416</v>
      </c>
      <c r="D36">
        <v>887.16760999999997</v>
      </c>
      <c r="E36" s="5">
        <f t="shared" si="8"/>
        <v>16.963449999999966</v>
      </c>
      <c r="F36">
        <f t="shared" si="9"/>
        <v>878.68588499999998</v>
      </c>
      <c r="G36">
        <f t="shared" si="5"/>
        <v>10.627954427181132</v>
      </c>
      <c r="H36">
        <f t="shared" si="6"/>
        <v>42.61636996306278</v>
      </c>
      <c r="I36">
        <f t="shared" si="7"/>
        <v>26.622162195121955</v>
      </c>
      <c r="J36">
        <f t="shared" si="10"/>
        <v>1.9120907716637634</v>
      </c>
      <c r="K36">
        <f t="shared" si="11"/>
        <v>1.9493643882373495</v>
      </c>
      <c r="L36">
        <f t="shared" si="12"/>
        <v>1.7134366764283653</v>
      </c>
      <c r="M36">
        <f t="shared" si="13"/>
        <v>0.83382231684832497</v>
      </c>
      <c r="N36">
        <f t="shared" si="14"/>
        <v>2.5930510360084056</v>
      </c>
      <c r="O36">
        <f t="shared" si="15"/>
        <v>1.0194936438823734</v>
      </c>
      <c r="Y36" s="5"/>
    </row>
    <row r="37" spans="1:25" x14ac:dyDescent="0.25">
      <c r="B37" s="1">
        <v>88</v>
      </c>
      <c r="C37">
        <v>869.44149000000004</v>
      </c>
      <c r="D37">
        <v>890.24692000000005</v>
      </c>
      <c r="E37" s="5">
        <f t="shared" si="8"/>
        <v>20.805430000000001</v>
      </c>
      <c r="F37">
        <f t="shared" si="9"/>
        <v>879.8442050000001</v>
      </c>
      <c r="G37">
        <f t="shared" si="5"/>
        <v>10.627954427181132</v>
      </c>
      <c r="H37">
        <f t="shared" si="6"/>
        <v>42.61636996306278</v>
      </c>
      <c r="I37">
        <f t="shared" si="7"/>
        <v>26.622162195121955</v>
      </c>
      <c r="J37">
        <f t="shared" si="10"/>
        <v>2.3370403797634034</v>
      </c>
      <c r="K37">
        <f t="shared" si="11"/>
        <v>2.3929649366054524</v>
      </c>
      <c r="L37">
        <f t="shared" si="12"/>
        <v>1.7134366764283653</v>
      </c>
      <c r="M37">
        <f t="shared" si="13"/>
        <v>0.83382231684832497</v>
      </c>
      <c r="N37">
        <f t="shared" si="14"/>
        <v>2.5930510360084056</v>
      </c>
      <c r="O37">
        <f t="shared" si="15"/>
        <v>1.0239296493660546</v>
      </c>
      <c r="Y37" s="5"/>
    </row>
    <row r="38" spans="1:25" x14ac:dyDescent="0.25">
      <c r="B38" s="1">
        <v>89</v>
      </c>
      <c r="C38">
        <v>870.00716</v>
      </c>
      <c r="D38">
        <v>880.12532999999996</v>
      </c>
      <c r="E38" s="5">
        <f t="shared" si="8"/>
        <v>10.118169999999964</v>
      </c>
      <c r="F38">
        <f t="shared" si="9"/>
        <v>875.06624499999998</v>
      </c>
      <c r="G38">
        <f t="shared" si="5"/>
        <v>10.627954427181132</v>
      </c>
      <c r="H38">
        <f t="shared" si="6"/>
        <v>42.61636996306278</v>
      </c>
      <c r="I38">
        <f t="shared" si="7"/>
        <v>26.622162195121955</v>
      </c>
      <c r="J38">
        <f t="shared" si="10"/>
        <v>1.1496283148673796</v>
      </c>
      <c r="K38">
        <f t="shared" si="11"/>
        <v>1.1629984746332391</v>
      </c>
      <c r="L38">
        <f t="shared" si="12"/>
        <v>1.7134366764283653</v>
      </c>
      <c r="M38">
        <f t="shared" si="13"/>
        <v>0.83382231684832497</v>
      </c>
      <c r="N38">
        <f t="shared" si="14"/>
        <v>2.5930510360084056</v>
      </c>
      <c r="O38">
        <f t="shared" si="15"/>
        <v>1.0116299847463324</v>
      </c>
      <c r="Y38" s="5"/>
    </row>
    <row r="39" spans="1:25" x14ac:dyDescent="0.25">
      <c r="B39" s="1">
        <v>90</v>
      </c>
      <c r="C39">
        <v>869.88889000000006</v>
      </c>
      <c r="D39">
        <v>882.74130000000002</v>
      </c>
      <c r="E39" s="5">
        <f t="shared" si="8"/>
        <v>12.852409999999963</v>
      </c>
      <c r="F39">
        <f t="shared" si="9"/>
        <v>876.31509500000004</v>
      </c>
      <c r="G39">
        <f t="shared" si="5"/>
        <v>10.627954427181132</v>
      </c>
      <c r="H39">
        <f t="shared" si="6"/>
        <v>42.61636996306278</v>
      </c>
      <c r="I39">
        <f t="shared" si="7"/>
        <v>26.622162195121955</v>
      </c>
      <c r="J39">
        <f t="shared" si="10"/>
        <v>1.4559656379507748</v>
      </c>
      <c r="K39">
        <f t="shared" si="11"/>
        <v>1.4774771982660868</v>
      </c>
      <c r="L39">
        <f t="shared" si="12"/>
        <v>1.7134366764283653</v>
      </c>
      <c r="M39">
        <f t="shared" si="13"/>
        <v>0.83382231684832497</v>
      </c>
      <c r="N39">
        <f t="shared" si="14"/>
        <v>2.5930510360084056</v>
      </c>
      <c r="O39">
        <f t="shared" si="15"/>
        <v>1.014774771982661</v>
      </c>
      <c r="Y39" s="5"/>
    </row>
    <row r="40" spans="1:25" x14ac:dyDescent="0.25">
      <c r="B40" s="1">
        <v>91</v>
      </c>
      <c r="C40">
        <v>868.0486800000001</v>
      </c>
      <c r="D40">
        <v>892.40425000000005</v>
      </c>
      <c r="E40" s="5">
        <f t="shared" si="8"/>
        <v>24.355569999999943</v>
      </c>
      <c r="F40">
        <f t="shared" si="9"/>
        <v>880.22646500000008</v>
      </c>
      <c r="G40">
        <f t="shared" si="5"/>
        <v>10.627954427181132</v>
      </c>
      <c r="H40">
        <f t="shared" si="6"/>
        <v>42.61636996306278</v>
      </c>
      <c r="I40">
        <f t="shared" si="7"/>
        <v>26.622162195121955</v>
      </c>
      <c r="J40">
        <f t="shared" si="10"/>
        <v>2.729208203569172</v>
      </c>
      <c r="K40">
        <f t="shared" si="11"/>
        <v>2.8057838876040844</v>
      </c>
      <c r="L40">
        <f t="shared" si="12"/>
        <v>1.7134366764283653</v>
      </c>
      <c r="M40">
        <f t="shared" si="13"/>
        <v>0.83382231684832497</v>
      </c>
      <c r="N40">
        <f t="shared" si="14"/>
        <v>2.5930510360084056</v>
      </c>
      <c r="O40">
        <f t="shared" si="15"/>
        <v>1.0280578388760409</v>
      </c>
      <c r="Y40" s="5"/>
    </row>
    <row r="41" spans="1:25" x14ac:dyDescent="0.25">
      <c r="B41" s="1">
        <v>92</v>
      </c>
      <c r="C41">
        <v>867.37905000000012</v>
      </c>
      <c r="D41">
        <v>891.55525</v>
      </c>
      <c r="E41" s="5">
        <f t="shared" si="8"/>
        <v>24.176199999999881</v>
      </c>
      <c r="F41">
        <f t="shared" si="9"/>
        <v>879.46715000000006</v>
      </c>
      <c r="G41">
        <f t="shared" si="5"/>
        <v>10.627954427181132</v>
      </c>
      <c r="H41">
        <f t="shared" si="6"/>
        <v>42.61636996306278</v>
      </c>
      <c r="I41">
        <f t="shared" si="7"/>
        <v>26.622162195121955</v>
      </c>
      <c r="J41">
        <f t="shared" si="10"/>
        <v>2.7116883670417375</v>
      </c>
      <c r="K41">
        <f t="shared" si="11"/>
        <v>2.7872704557482542</v>
      </c>
      <c r="L41">
        <f t="shared" si="12"/>
        <v>1.7134366764283653</v>
      </c>
      <c r="M41">
        <f t="shared" si="13"/>
        <v>0.83382231684832497</v>
      </c>
      <c r="N41">
        <f t="shared" si="14"/>
        <v>2.5930510360084056</v>
      </c>
      <c r="O41">
        <f t="shared" si="15"/>
        <v>1.0278727045574825</v>
      </c>
      <c r="Y41" s="5"/>
    </row>
    <row r="42" spans="1:25" x14ac:dyDescent="0.25">
      <c r="B42" s="1">
        <v>93</v>
      </c>
      <c r="C42">
        <v>868.03372999999999</v>
      </c>
      <c r="D42">
        <v>888.5023000000001</v>
      </c>
      <c r="E42" s="5">
        <f t="shared" si="8"/>
        <v>20.468570000000113</v>
      </c>
      <c r="F42">
        <f t="shared" si="9"/>
        <v>878.2680150000001</v>
      </c>
      <c r="G42">
        <f t="shared" si="5"/>
        <v>10.627954427181132</v>
      </c>
      <c r="H42">
        <f t="shared" si="6"/>
        <v>42.61636996306278</v>
      </c>
      <c r="I42">
        <f t="shared" si="7"/>
        <v>26.622162195121955</v>
      </c>
      <c r="J42" s="20">
        <f t="shared" si="10"/>
        <v>2.3037160399022163</v>
      </c>
      <c r="K42">
        <f t="shared" si="11"/>
        <v>2.3580385522576539</v>
      </c>
      <c r="L42">
        <f t="shared" si="12"/>
        <v>1.7134366764283653</v>
      </c>
      <c r="M42">
        <f t="shared" si="13"/>
        <v>0.83382231684832497</v>
      </c>
      <c r="N42">
        <f t="shared" si="14"/>
        <v>2.5930510360084056</v>
      </c>
      <c r="O42">
        <f t="shared" si="15"/>
        <v>1.0235803855225765</v>
      </c>
      <c r="Y42" s="5"/>
    </row>
    <row r="43" spans="1:25" s="9" customFormat="1" x14ac:dyDescent="0.25">
      <c r="E43" s="14">
        <f>AVERAGE(E2:E42)</f>
        <v>26.622162195121955</v>
      </c>
      <c r="F43" s="9" t="s">
        <v>0</v>
      </c>
      <c r="J43"/>
      <c r="K43" s="14">
        <f>AVERAGE(K2:K42)</f>
        <v>1.7134366764283653</v>
      </c>
    </row>
    <row r="44" spans="1:25" x14ac:dyDescent="0.25">
      <c r="A44" s="2"/>
      <c r="E44" s="2">
        <f>STDEV(E2:E42)</f>
        <v>8.1603100856840936</v>
      </c>
      <c r="F44" t="s">
        <v>1</v>
      </c>
      <c r="G44" s="10"/>
      <c r="H44" s="10"/>
      <c r="K44" s="2">
        <f>STDEV(K2:K42)</f>
        <v>0.44878283652042872</v>
      </c>
    </row>
    <row r="46" spans="1:25" ht="15.75" thickBot="1" x14ac:dyDescent="0.3">
      <c r="F46" t="s">
        <v>4</v>
      </c>
      <c r="N46" t="s">
        <v>4</v>
      </c>
    </row>
    <row r="47" spans="1:25" x14ac:dyDescent="0.25">
      <c r="F47" s="7" t="s">
        <v>2</v>
      </c>
      <c r="G47" s="3">
        <f>E43-(1.96*E44)</f>
        <v>10.627954427181132</v>
      </c>
      <c r="H47" t="s">
        <v>17</v>
      </c>
      <c r="I47" s="1" t="s">
        <v>24</v>
      </c>
      <c r="J47" s="16">
        <f>E44/E43</f>
        <v>0.30652319018548113</v>
      </c>
      <c r="K47">
        <f>J47*1+0</f>
        <v>0.30652319018548113</v>
      </c>
      <c r="L47">
        <f>E43/800</f>
        <v>3.3277702743902446E-2</v>
      </c>
      <c r="M47" t="s">
        <v>25</v>
      </c>
      <c r="N47" s="7" t="s">
        <v>2</v>
      </c>
      <c r="O47" s="3">
        <f>K43-(1.96*K44)</f>
        <v>0.83382231684832497</v>
      </c>
    </row>
    <row r="48" spans="1:25" ht="15.75" thickBot="1" x14ac:dyDescent="0.3">
      <c r="F48" s="8" t="s">
        <v>3</v>
      </c>
      <c r="G48" s="4">
        <f>E43+(1.96*E44)</f>
        <v>42.61636996306278</v>
      </c>
      <c r="H48" t="s">
        <v>18</v>
      </c>
      <c r="N48" s="8" t="s">
        <v>3</v>
      </c>
      <c r="O48" s="4">
        <f>K43+(1.96*K44)</f>
        <v>2.5930510360084056</v>
      </c>
    </row>
    <row r="50" spans="5:16" x14ac:dyDescent="0.25">
      <c r="F50" t="s">
        <v>7</v>
      </c>
      <c r="P50">
        <f>(G47-G48)/2</f>
        <v>-15.994207767940825</v>
      </c>
    </row>
    <row r="51" spans="5:16" x14ac:dyDescent="0.25">
      <c r="F51" s="11" t="s">
        <v>8</v>
      </c>
      <c r="G51">
        <f>((E44)^2)/93</f>
        <v>0.71602860961846815</v>
      </c>
    </row>
    <row r="52" spans="5:16" x14ac:dyDescent="0.25">
      <c r="F52" s="11" t="s">
        <v>9</v>
      </c>
      <c r="G52">
        <f>((E44)^2)/(2*(93-1))</f>
        <v>0.36190576464411706</v>
      </c>
    </row>
    <row r="53" spans="5:16" x14ac:dyDescent="0.25">
      <c r="F53" s="12" t="s">
        <v>10</v>
      </c>
      <c r="G53" s="10" t="s">
        <v>11</v>
      </c>
    </row>
    <row r="54" spans="5:16" x14ac:dyDescent="0.25">
      <c r="E54" s="11" t="s">
        <v>14</v>
      </c>
      <c r="F54" s="12" t="s">
        <v>12</v>
      </c>
      <c r="G54" s="10">
        <f>E44/(SQRT(93))</f>
        <v>0.84618473728759025</v>
      </c>
    </row>
    <row r="55" spans="5:16" ht="15.75" thickBot="1" x14ac:dyDescent="0.3">
      <c r="F55" s="13" t="s">
        <v>21</v>
      </c>
    </row>
    <row r="56" spans="5:16" ht="15" customHeight="1" x14ac:dyDescent="0.25">
      <c r="F56" s="22" t="s">
        <v>15</v>
      </c>
      <c r="G56" s="3">
        <f>E43+(1.984*G54)</f>
        <v>28.300992713900534</v>
      </c>
    </row>
    <row r="57" spans="5:16" ht="15.75" thickBot="1" x14ac:dyDescent="0.3">
      <c r="F57" s="23"/>
      <c r="G57" s="4">
        <f>E43-(1.984*G54)</f>
        <v>24.943331676343377</v>
      </c>
    </row>
    <row r="58" spans="5:16" x14ac:dyDescent="0.25">
      <c r="F58" s="24" t="s">
        <v>13</v>
      </c>
      <c r="G58" s="26">
        <f>1.71*G54</f>
        <v>1.4469759007617793</v>
      </c>
    </row>
    <row r="59" spans="5:16" ht="15.75" thickBot="1" x14ac:dyDescent="0.3">
      <c r="F59" s="25"/>
      <c r="G59" s="27"/>
    </row>
    <row r="60" spans="5:16" x14ac:dyDescent="0.25">
      <c r="E60" t="s">
        <v>17</v>
      </c>
      <c r="F60" s="28" t="s">
        <v>16</v>
      </c>
      <c r="G60" s="3">
        <f>G47-(1.984*G58)</f>
        <v>7.7571542400697622</v>
      </c>
    </row>
    <row r="61" spans="5:16" ht="15.75" thickBot="1" x14ac:dyDescent="0.3">
      <c r="F61" s="29"/>
      <c r="G61" s="4">
        <f>G47+(1.984*G58)</f>
        <v>13.498754614292501</v>
      </c>
    </row>
    <row r="62" spans="5:16" x14ac:dyDescent="0.25">
      <c r="E62" t="s">
        <v>18</v>
      </c>
      <c r="F62" s="28" t="s">
        <v>19</v>
      </c>
      <c r="G62" s="3">
        <f>G48-(1.984*G58)</f>
        <v>39.745569775951409</v>
      </c>
    </row>
    <row r="63" spans="5:16" ht="15.75" thickBot="1" x14ac:dyDescent="0.3">
      <c r="F63" s="29"/>
      <c r="G63" s="4">
        <f>G48+(1.984*G58)</f>
        <v>45.487170150174151</v>
      </c>
    </row>
    <row r="65" spans="3:12" x14ac:dyDescent="0.25">
      <c r="C65" s="2"/>
      <c r="D65" s="2"/>
      <c r="E65" s="2"/>
      <c r="F65" s="21"/>
      <c r="G65" s="2"/>
      <c r="H65" s="2"/>
      <c r="I65" s="2"/>
      <c r="J65" s="2"/>
      <c r="K65" s="2"/>
      <c r="L65" s="2"/>
    </row>
    <row r="66" spans="3:12" x14ac:dyDescent="0.25">
      <c r="C66" s="2"/>
      <c r="D66" s="2"/>
      <c r="E66" s="2"/>
      <c r="F66" s="21"/>
      <c r="G66" s="2"/>
      <c r="H66" s="2"/>
      <c r="I66" s="2"/>
      <c r="J66" s="2"/>
      <c r="K66" s="2"/>
      <c r="L66" s="2"/>
    </row>
    <row r="67" spans="3:12" x14ac:dyDescent="0.25"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3:12" x14ac:dyDescent="0.25">
      <c r="C68" s="2"/>
      <c r="D68" s="2"/>
      <c r="E68" s="2"/>
      <c r="F68" s="2"/>
      <c r="G68" s="2"/>
      <c r="H68" s="2"/>
      <c r="I68" s="2"/>
      <c r="J68" s="2"/>
      <c r="K68" s="2"/>
      <c r="L68" s="2"/>
    </row>
    <row r="69" spans="3:12" x14ac:dyDescent="0.25">
      <c r="C69" s="2"/>
      <c r="D69" s="2"/>
      <c r="E69" s="2"/>
      <c r="F69" s="19"/>
      <c r="G69" s="19"/>
      <c r="H69" s="19"/>
      <c r="I69" s="19"/>
      <c r="J69" s="19"/>
      <c r="K69" s="2"/>
      <c r="L69" s="2"/>
    </row>
    <row r="70" spans="3:12" x14ac:dyDescent="0.25">
      <c r="C70" s="2"/>
      <c r="D70" s="2"/>
      <c r="E70" s="2"/>
      <c r="F70" s="19"/>
      <c r="G70" s="19"/>
      <c r="H70" s="19"/>
      <c r="I70" s="19"/>
      <c r="J70" s="19"/>
      <c r="K70" s="2"/>
      <c r="L70" s="2"/>
    </row>
    <row r="71" spans="3:12" x14ac:dyDescent="0.25"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3:12" x14ac:dyDescent="0.25"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3:12" x14ac:dyDescent="0.25">
      <c r="C73" s="2"/>
      <c r="D73" s="2"/>
      <c r="E73" s="2"/>
      <c r="F73" s="19"/>
      <c r="G73" s="19"/>
      <c r="H73" s="19"/>
      <c r="I73" s="19"/>
      <c r="J73" s="19"/>
      <c r="K73" s="2"/>
      <c r="L73" s="2"/>
    </row>
    <row r="74" spans="3:12" x14ac:dyDescent="0.25"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3:12" x14ac:dyDescent="0.25"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3:12" x14ac:dyDescent="0.25">
      <c r="C76" s="2"/>
      <c r="D76" s="2"/>
      <c r="E76" s="2"/>
      <c r="F76" s="19"/>
      <c r="G76" s="2"/>
      <c r="H76" s="2"/>
      <c r="I76" s="2"/>
      <c r="J76" s="2"/>
      <c r="K76" s="2"/>
      <c r="L76" s="2"/>
    </row>
    <row r="77" spans="3:12" x14ac:dyDescent="0.25"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3:12" x14ac:dyDescent="0.25"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3:12" x14ac:dyDescent="0.25"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3:12" x14ac:dyDescent="0.25"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3:12" x14ac:dyDescent="0.25"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3:12" x14ac:dyDescent="0.25">
      <c r="C82" s="2"/>
      <c r="D82" s="2"/>
      <c r="E82" s="2"/>
      <c r="F82" s="2"/>
      <c r="G82" s="2"/>
      <c r="H82" s="2"/>
      <c r="I82" s="2"/>
      <c r="J82" s="2"/>
      <c r="K82" s="2"/>
      <c r="L82" s="2"/>
    </row>
  </sheetData>
  <mergeCells count="6">
    <mergeCell ref="F56:F57"/>
    <mergeCell ref="F58:F59"/>
    <mergeCell ref="G58:G59"/>
    <mergeCell ref="F60:F61"/>
    <mergeCell ref="F62:F63"/>
    <mergeCell ref="F65:F66"/>
  </mergeCells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0"/>
  <sheetViews>
    <sheetView zoomScale="66" zoomScaleNormal="66" workbookViewId="0">
      <pane ySplit="9585" topLeftCell="A44"/>
      <selection activeCell="V37" sqref="V37"/>
      <selection pane="bottomLeft" activeCell="AR47" sqref="AR47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  <col min="19" max="19" width="14" customWidth="1"/>
  </cols>
  <sheetData>
    <row r="1" spans="2:26" x14ac:dyDescent="0.25">
      <c r="C1" s="6" t="s">
        <v>22</v>
      </c>
      <c r="D1" s="6" t="s">
        <v>23</v>
      </c>
      <c r="E1" s="6" t="s">
        <v>5</v>
      </c>
      <c r="F1" s="6" t="s">
        <v>6</v>
      </c>
      <c r="I1" s="6" t="s">
        <v>20</v>
      </c>
      <c r="K1" s="1" t="s">
        <v>27</v>
      </c>
      <c r="L1" t="s">
        <v>30</v>
      </c>
      <c r="M1" t="s">
        <v>32</v>
      </c>
      <c r="N1" t="s">
        <v>33</v>
      </c>
      <c r="O1" t="s">
        <v>31</v>
      </c>
      <c r="R1" s="5" t="s">
        <v>28</v>
      </c>
      <c r="S1" s="5" t="s">
        <v>29</v>
      </c>
      <c r="T1" s="2"/>
      <c r="U1" s="2"/>
      <c r="V1" s="2"/>
      <c r="Y1" s="6"/>
      <c r="Z1" s="6"/>
    </row>
    <row r="2" spans="2:26" x14ac:dyDescent="0.25">
      <c r="B2" s="1">
        <v>1</v>
      </c>
      <c r="C2">
        <v>4278.0518899999997</v>
      </c>
      <c r="D2">
        <v>4312.9616999999998</v>
      </c>
      <c r="E2" s="5">
        <f>D2-C2</f>
        <v>34.909810000000107</v>
      </c>
      <c r="F2">
        <f>AVERAGE(C2,D2)</f>
        <v>4295.5067949999993</v>
      </c>
      <c r="G2">
        <f>$G$45</f>
        <v>15.606033739853746</v>
      </c>
      <c r="H2">
        <f>$G$46</f>
        <v>53.144431388351407</v>
      </c>
      <c r="I2">
        <f>$E$41</f>
        <v>34.375232564102575</v>
      </c>
      <c r="J2">
        <f>(E2/D2)*100</f>
        <v>0.80941618377923708</v>
      </c>
      <c r="K2">
        <f>(D2-C2)/C2*100</f>
        <v>0.81602119136521523</v>
      </c>
      <c r="L2">
        <f>$K$41</f>
        <v>1.0551719630302518</v>
      </c>
      <c r="M2">
        <f>$O$45</f>
        <v>0.39200076570505815</v>
      </c>
      <c r="N2">
        <f>$O$46</f>
        <v>1.7183431603554455</v>
      </c>
      <c r="O2">
        <f>D2/C2</f>
        <v>1.0081602119136521</v>
      </c>
      <c r="R2" s="5">
        <f>AVERAGE(K2:K10)</f>
        <v>0.90463983761541789</v>
      </c>
      <c r="S2" s="5">
        <f>AVERAGE(C2:C10)</f>
        <v>4277.0520466666676</v>
      </c>
      <c r="T2" s="2"/>
      <c r="U2" s="2"/>
      <c r="V2" s="2"/>
      <c r="Y2" s="5"/>
    </row>
    <row r="3" spans="2:26" x14ac:dyDescent="0.25">
      <c r="B3" s="1">
        <v>2</v>
      </c>
      <c r="C3">
        <v>4271.1749100000006</v>
      </c>
      <c r="D3">
        <v>4310.8765100000001</v>
      </c>
      <c r="E3" s="5">
        <f t="shared" ref="E3:E40" si="0">D3-C3</f>
        <v>39.701599999999416</v>
      </c>
      <c r="F3">
        <f t="shared" ref="F3:F40" si="1">AVERAGE(C3,D3)</f>
        <v>4291.0257099999999</v>
      </c>
      <c r="G3">
        <f>$G$45</f>
        <v>15.606033739853746</v>
      </c>
      <c r="H3">
        <f>$G$46</f>
        <v>53.144431388351407</v>
      </c>
      <c r="I3">
        <f>$E$41</f>
        <v>34.375232564102575</v>
      </c>
      <c r="J3">
        <f t="shared" ref="J3:J40" si="2">(E3/D3)*100</f>
        <v>0.92096351885522731</v>
      </c>
      <c r="K3">
        <f t="shared" ref="K3:K40" si="3">(D3-C3)/C3*100</f>
        <v>0.92952409668466163</v>
      </c>
      <c r="L3">
        <f>$K$41</f>
        <v>1.0551719630302518</v>
      </c>
      <c r="M3">
        <f>$O$45</f>
        <v>0.39200076570505815</v>
      </c>
      <c r="N3">
        <f>$O$46</f>
        <v>1.7183431603554455</v>
      </c>
      <c r="O3">
        <f t="shared" ref="O3:O40" si="4">D3/C3</f>
        <v>1.0092952409668465</v>
      </c>
      <c r="R3" s="5">
        <f>AVERAGE(K11:K16)</f>
        <v>1.3358316874214478</v>
      </c>
      <c r="S3" s="5">
        <f>AVERAGE(C11:C16)</f>
        <v>2331.7762583333338</v>
      </c>
      <c r="T3" s="2"/>
      <c r="U3" s="2"/>
      <c r="V3" s="2"/>
      <c r="Y3" s="5"/>
    </row>
    <row r="4" spans="2:26" x14ac:dyDescent="0.25">
      <c r="B4" s="1">
        <v>3</v>
      </c>
      <c r="C4">
        <v>4275.3864699999995</v>
      </c>
      <c r="D4" s="5">
        <v>4314.5620699999999</v>
      </c>
      <c r="E4" s="5">
        <f t="shared" si="0"/>
        <v>39.175600000000486</v>
      </c>
      <c r="F4">
        <f t="shared" si="1"/>
        <v>4294.9742699999997</v>
      </c>
      <c r="G4">
        <f>$G$45</f>
        <v>15.606033739853746</v>
      </c>
      <c r="H4">
        <f>$G$46</f>
        <v>53.144431388351407</v>
      </c>
      <c r="I4">
        <f>$E$41</f>
        <v>34.375232564102575</v>
      </c>
      <c r="J4">
        <f t="shared" si="2"/>
        <v>0.90798554672318088</v>
      </c>
      <c r="K4">
        <f t="shared" si="3"/>
        <v>0.91630546793587275</v>
      </c>
      <c r="L4">
        <f>$K$41</f>
        <v>1.0551719630302518</v>
      </c>
      <c r="M4">
        <f>$O$45</f>
        <v>0.39200076570505815</v>
      </c>
      <c r="N4">
        <f>$O$46</f>
        <v>1.7183431603554455</v>
      </c>
      <c r="O4">
        <f t="shared" si="4"/>
        <v>1.0091630546793586</v>
      </c>
      <c r="R4" s="5">
        <f>AVERAGE(K17:K23)</f>
        <v>0.89422943104315189</v>
      </c>
      <c r="S4" s="5">
        <f>AVERAGE(C17:C23)</f>
        <v>4018.6807442857144</v>
      </c>
      <c r="T4" s="2"/>
      <c r="U4" s="2"/>
      <c r="V4" s="2"/>
      <c r="Y4" s="5"/>
    </row>
    <row r="5" spans="2:26" x14ac:dyDescent="0.25">
      <c r="B5" s="1">
        <v>4</v>
      </c>
      <c r="C5">
        <v>4276.1453799999999</v>
      </c>
      <c r="D5">
        <v>4322.9011700000001</v>
      </c>
      <c r="E5" s="5">
        <f t="shared" si="0"/>
        <v>46.755790000000161</v>
      </c>
      <c r="F5">
        <f t="shared" si="1"/>
        <v>4299.5232749999996</v>
      </c>
      <c r="G5">
        <f>$G$45</f>
        <v>15.606033739853746</v>
      </c>
      <c r="H5">
        <f>$G$46</f>
        <v>53.144431388351407</v>
      </c>
      <c r="I5">
        <f>$E$41</f>
        <v>34.375232564102575</v>
      </c>
      <c r="J5">
        <f t="shared" si="2"/>
        <v>1.0815835977115378</v>
      </c>
      <c r="K5">
        <f t="shared" si="3"/>
        <v>1.0934097380945491</v>
      </c>
      <c r="L5">
        <f>$K$41</f>
        <v>1.0551719630302518</v>
      </c>
      <c r="M5">
        <f>$O$45</f>
        <v>0.39200076570505815</v>
      </c>
      <c r="N5">
        <f>$O$46</f>
        <v>1.7183431603554455</v>
      </c>
      <c r="O5">
        <f t="shared" si="4"/>
        <v>1.0109340973809455</v>
      </c>
      <c r="R5" s="5">
        <f>AVERAGE(K24:K31)</f>
        <v>0.86084037040419892</v>
      </c>
      <c r="S5" s="5">
        <f>AVERAGE(C24:C31)</f>
        <v>3002.9602662500001</v>
      </c>
      <c r="T5" s="2"/>
      <c r="U5" s="2"/>
      <c r="V5" s="2"/>
      <c r="Y5" s="5"/>
    </row>
    <row r="6" spans="2:26" x14ac:dyDescent="0.25">
      <c r="B6" s="1">
        <v>5</v>
      </c>
      <c r="C6">
        <v>4276.8858899999996</v>
      </c>
      <c r="D6">
        <v>4325.9390999999996</v>
      </c>
      <c r="E6" s="5">
        <f t="shared" si="0"/>
        <v>49.053210000000036</v>
      </c>
      <c r="F6">
        <f t="shared" si="1"/>
        <v>4301.4124949999996</v>
      </c>
      <c r="G6">
        <f>$G$45</f>
        <v>15.606033739853746</v>
      </c>
      <c r="H6">
        <f>$G$46</f>
        <v>53.144431388351407</v>
      </c>
      <c r="I6">
        <f>$E$41</f>
        <v>34.375232564102575</v>
      </c>
      <c r="J6">
        <f t="shared" si="2"/>
        <v>1.1339320518867231</v>
      </c>
      <c r="K6">
        <f t="shared" si="3"/>
        <v>1.1469375443168544</v>
      </c>
      <c r="L6">
        <f>$K$41</f>
        <v>1.0551719630302518</v>
      </c>
      <c r="M6">
        <f>$O$45</f>
        <v>0.39200076570505815</v>
      </c>
      <c r="N6">
        <f>$O$46</f>
        <v>1.7183431603554455</v>
      </c>
      <c r="O6">
        <f t="shared" si="4"/>
        <v>1.0114693754431685</v>
      </c>
      <c r="R6" s="5">
        <f>AVERAGE(K32:K40)</f>
        <v>1.3165143238418584</v>
      </c>
      <c r="S6" s="5">
        <f>AVERAGE(C32:C40)</f>
        <v>2930.1994211111114</v>
      </c>
      <c r="T6" s="2"/>
      <c r="U6" s="2"/>
      <c r="V6" s="2"/>
      <c r="Y6" s="5"/>
    </row>
    <row r="7" spans="2:26" x14ac:dyDescent="0.25">
      <c r="B7" s="1">
        <v>6</v>
      </c>
      <c r="C7">
        <v>4278.5234400000008</v>
      </c>
      <c r="D7">
        <v>4316.7819800000007</v>
      </c>
      <c r="E7" s="5">
        <f t="shared" si="0"/>
        <v>38.258539999999812</v>
      </c>
      <c r="F7">
        <f t="shared" si="1"/>
        <v>4297.6527100000003</v>
      </c>
      <c r="G7">
        <f>$G$45</f>
        <v>15.606033739853746</v>
      </c>
      <c r="H7">
        <f>$G$46</f>
        <v>53.144431388351407</v>
      </c>
      <c r="I7">
        <f>$E$41</f>
        <v>34.375232564102575</v>
      </c>
      <c r="J7">
        <f t="shared" si="2"/>
        <v>0.88627454843109321</v>
      </c>
      <c r="K7">
        <f t="shared" si="3"/>
        <v>0.89419961200445841</v>
      </c>
      <c r="L7">
        <f>$K$41</f>
        <v>1.0551719630302518</v>
      </c>
      <c r="M7">
        <f>$O$45</f>
        <v>0.39200076570505815</v>
      </c>
      <c r="N7">
        <f>$O$46</f>
        <v>1.7183431603554455</v>
      </c>
      <c r="O7">
        <f t="shared" si="4"/>
        <v>1.0089419961200445</v>
      </c>
      <c r="R7" s="5"/>
      <c r="S7" s="5"/>
      <c r="T7" s="2"/>
      <c r="U7" s="2"/>
      <c r="V7" s="2"/>
      <c r="Y7" s="5"/>
    </row>
    <row r="8" spans="2:26" x14ac:dyDescent="0.25">
      <c r="B8" s="1">
        <v>7</v>
      </c>
      <c r="C8">
        <v>4280.5147400000005</v>
      </c>
      <c r="D8">
        <v>4314.5110700000005</v>
      </c>
      <c r="E8" s="5">
        <f t="shared" si="0"/>
        <v>33.996329999999944</v>
      </c>
      <c r="F8">
        <f t="shared" si="1"/>
        <v>4297.5129050000005</v>
      </c>
      <c r="G8">
        <f>$G$45</f>
        <v>15.606033739853746</v>
      </c>
      <c r="H8">
        <f>$G$46</f>
        <v>53.144431388351407</v>
      </c>
      <c r="I8">
        <f>$E$41</f>
        <v>34.375232564102575</v>
      </c>
      <c r="J8">
        <f t="shared" si="2"/>
        <v>0.78795324541837231</v>
      </c>
      <c r="K8">
        <f t="shared" si="3"/>
        <v>0.794211258807625</v>
      </c>
      <c r="L8">
        <f>$K$41</f>
        <v>1.0551719630302518</v>
      </c>
      <c r="M8">
        <f>$O$45</f>
        <v>0.39200076570505815</v>
      </c>
      <c r="N8">
        <f>$O$46</f>
        <v>1.7183431603554455</v>
      </c>
      <c r="O8">
        <f t="shared" si="4"/>
        <v>1.0079421125880763</v>
      </c>
      <c r="R8" s="5"/>
      <c r="S8" s="5"/>
      <c r="T8" s="2"/>
      <c r="U8" s="2"/>
      <c r="V8" s="2"/>
      <c r="Y8" s="5"/>
    </row>
    <row r="9" spans="2:26" x14ac:dyDescent="0.25">
      <c r="B9" s="1">
        <v>8</v>
      </c>
      <c r="C9">
        <v>4280.0770700000003</v>
      </c>
      <c r="D9">
        <v>4319.0221300000003</v>
      </c>
      <c r="E9" s="5">
        <f t="shared" si="0"/>
        <v>38.945060000000012</v>
      </c>
      <c r="F9">
        <f t="shared" si="1"/>
        <v>4299.5496000000003</v>
      </c>
      <c r="G9">
        <f>$G$45</f>
        <v>15.606033739853746</v>
      </c>
      <c r="H9">
        <f>$G$46</f>
        <v>53.144431388351407</v>
      </c>
      <c r="I9">
        <f>$E$41</f>
        <v>34.375232564102575</v>
      </c>
      <c r="J9">
        <f t="shared" si="2"/>
        <v>0.90171012853782273</v>
      </c>
      <c r="K9">
        <f t="shared" si="3"/>
        <v>0.90991492356468273</v>
      </c>
      <c r="L9">
        <f>$K$41</f>
        <v>1.0551719630302518</v>
      </c>
      <c r="M9">
        <f>$O$45</f>
        <v>0.39200076570505815</v>
      </c>
      <c r="N9">
        <f>$O$46</f>
        <v>1.7183431603554455</v>
      </c>
      <c r="O9">
        <f t="shared" si="4"/>
        <v>1.0090991492356469</v>
      </c>
      <c r="R9" s="5"/>
      <c r="S9" s="5"/>
      <c r="T9" s="2"/>
      <c r="U9" s="2"/>
      <c r="V9" s="2"/>
      <c r="Y9" s="5"/>
    </row>
    <row r="10" spans="2:26" x14ac:dyDescent="0.25">
      <c r="B10" s="1">
        <v>9</v>
      </c>
      <c r="C10">
        <v>4276.7086300000001</v>
      </c>
      <c r="D10">
        <v>4304.1323700000003</v>
      </c>
      <c r="E10" s="5">
        <f t="shared" si="0"/>
        <v>27.42374000000018</v>
      </c>
      <c r="F10">
        <f t="shared" si="1"/>
        <v>4290.4205000000002</v>
      </c>
      <c r="G10">
        <f>$G$45</f>
        <v>15.606033739853746</v>
      </c>
      <c r="H10">
        <f>$G$46</f>
        <v>53.144431388351407</v>
      </c>
      <c r="I10">
        <f>$E$41</f>
        <v>34.375232564102575</v>
      </c>
      <c r="J10">
        <f t="shared" si="2"/>
        <v>0.63714908470624421</v>
      </c>
      <c r="K10">
        <f t="shared" si="3"/>
        <v>0.64123470576484365</v>
      </c>
      <c r="L10">
        <f>$K$41</f>
        <v>1.0551719630302518</v>
      </c>
      <c r="M10">
        <f>$O$45</f>
        <v>0.39200076570505815</v>
      </c>
      <c r="N10">
        <f>$O$46</f>
        <v>1.7183431603554455</v>
      </c>
      <c r="O10">
        <f t="shared" si="4"/>
        <v>1.0064123470576485</v>
      </c>
      <c r="R10" s="5"/>
      <c r="S10" s="5"/>
      <c r="T10" s="2"/>
      <c r="U10" s="2"/>
      <c r="V10" s="2"/>
      <c r="Y10" s="5"/>
    </row>
    <row r="11" spans="2:26" x14ac:dyDescent="0.25">
      <c r="B11" s="1">
        <v>11</v>
      </c>
      <c r="C11" s="9">
        <v>2323.60527</v>
      </c>
      <c r="D11" s="9">
        <v>2354.1740500000001</v>
      </c>
      <c r="E11" s="14">
        <f t="shared" si="0"/>
        <v>30.568780000000061</v>
      </c>
      <c r="F11" s="9">
        <f t="shared" si="1"/>
        <v>2338.8896599999998</v>
      </c>
      <c r="G11" s="9">
        <f>$G$45</f>
        <v>15.606033739853746</v>
      </c>
      <c r="H11" s="9">
        <f>$G$46</f>
        <v>53.144431388351407</v>
      </c>
      <c r="I11" s="9">
        <f>$E$41</f>
        <v>34.375232564102575</v>
      </c>
      <c r="J11" s="9">
        <f t="shared" si="2"/>
        <v>1.2984927771164607</v>
      </c>
      <c r="K11" s="9">
        <f t="shared" si="3"/>
        <v>1.315575429040065</v>
      </c>
      <c r="L11" s="9">
        <f>$K$41</f>
        <v>1.0551719630302518</v>
      </c>
      <c r="M11" s="9">
        <f>$O$45</f>
        <v>0.39200076570505815</v>
      </c>
      <c r="N11" s="9">
        <f>$O$46</f>
        <v>1.7183431603554455</v>
      </c>
      <c r="O11" s="9">
        <f t="shared" si="4"/>
        <v>1.0131557542904006</v>
      </c>
      <c r="R11" s="5"/>
      <c r="S11" s="5"/>
      <c r="T11" s="2"/>
      <c r="U11" s="2"/>
      <c r="V11" s="2"/>
      <c r="Y11" s="5"/>
    </row>
    <row r="12" spans="2:26" x14ac:dyDescent="0.25">
      <c r="B12" s="1">
        <v>12</v>
      </c>
      <c r="C12" s="10">
        <v>2331.09665</v>
      </c>
      <c r="D12" s="10">
        <v>2350.2130000000002</v>
      </c>
      <c r="E12" s="2">
        <f t="shared" si="0"/>
        <v>19.116350000000239</v>
      </c>
      <c r="F12" s="10">
        <f t="shared" si="1"/>
        <v>2340.6548250000001</v>
      </c>
      <c r="G12" s="10">
        <f>$G$45</f>
        <v>15.606033739853746</v>
      </c>
      <c r="H12" s="10">
        <f>$G$46</f>
        <v>53.144431388351407</v>
      </c>
      <c r="I12" s="10">
        <f>$E$41</f>
        <v>34.375232564102575</v>
      </c>
      <c r="J12" s="10">
        <f t="shared" si="2"/>
        <v>0.81338797802583163</v>
      </c>
      <c r="K12" s="10">
        <f t="shared" si="3"/>
        <v>0.82005823310673276</v>
      </c>
      <c r="L12" s="10">
        <f>$K$41</f>
        <v>1.0551719630302518</v>
      </c>
      <c r="M12" s="10">
        <f>$O$45</f>
        <v>0.39200076570505815</v>
      </c>
      <c r="N12" s="10">
        <f>$O$46</f>
        <v>1.7183431603554455</v>
      </c>
      <c r="O12" s="10">
        <f t="shared" si="4"/>
        <v>1.0082005823310674</v>
      </c>
      <c r="R12" s="14">
        <f>STDEV(K2:K10)</f>
        <v>0.15193106623087566</v>
      </c>
      <c r="S12" s="14"/>
      <c r="T12" s="2"/>
      <c r="U12" s="2"/>
      <c r="V12" s="2"/>
      <c r="Y12" s="5"/>
    </row>
    <row r="13" spans="2:26" x14ac:dyDescent="0.25">
      <c r="B13" s="1">
        <v>13</v>
      </c>
      <c r="C13" s="10">
        <v>2335.0181600000001</v>
      </c>
      <c r="D13" s="10">
        <v>2372.71189</v>
      </c>
      <c r="E13" s="2">
        <f t="shared" si="0"/>
        <v>37.69372999999996</v>
      </c>
      <c r="F13" s="10">
        <f t="shared" si="1"/>
        <v>2353.8650250000001</v>
      </c>
      <c r="G13" s="10">
        <f>$G$45</f>
        <v>15.606033739853746</v>
      </c>
      <c r="H13" s="10">
        <f>$G$46</f>
        <v>53.144431388351407</v>
      </c>
      <c r="I13" s="10">
        <f>$E$41</f>
        <v>34.375232564102575</v>
      </c>
      <c r="J13" s="10">
        <f t="shared" si="2"/>
        <v>1.5886349353608185</v>
      </c>
      <c r="K13" s="10">
        <f t="shared" si="3"/>
        <v>1.6142799506107464</v>
      </c>
      <c r="L13" s="10">
        <f>$K$41</f>
        <v>1.0551719630302518</v>
      </c>
      <c r="M13" s="10">
        <f>$O$45</f>
        <v>0.39200076570505815</v>
      </c>
      <c r="N13" s="10">
        <f>$O$46</f>
        <v>1.7183431603554455</v>
      </c>
      <c r="O13" s="10">
        <f t="shared" si="4"/>
        <v>1.0161427995061074</v>
      </c>
      <c r="R13" s="2">
        <f>STDEV(K11:K16)</f>
        <v>0.43259060576291658</v>
      </c>
      <c r="S13" s="2"/>
      <c r="T13" s="2"/>
      <c r="U13" s="2"/>
      <c r="V13" s="2"/>
      <c r="Y13" s="5"/>
    </row>
    <row r="14" spans="2:26" x14ac:dyDescent="0.25">
      <c r="B14" s="1">
        <v>14</v>
      </c>
      <c r="C14" s="10">
        <v>2331.2368500000002</v>
      </c>
      <c r="D14" s="10">
        <v>2367.7148300000003</v>
      </c>
      <c r="E14" s="2">
        <f t="shared" si="0"/>
        <v>36.477980000000116</v>
      </c>
      <c r="F14" s="10">
        <f t="shared" si="1"/>
        <v>2349.4758400000001</v>
      </c>
      <c r="G14" s="10">
        <f>$G$45</f>
        <v>15.606033739853746</v>
      </c>
      <c r="H14" s="10">
        <f>$G$46</f>
        <v>53.144431388351407</v>
      </c>
      <c r="I14" s="10">
        <f>$E$41</f>
        <v>34.375232564102575</v>
      </c>
      <c r="J14" s="10">
        <f t="shared" si="2"/>
        <v>1.5406407704934681</v>
      </c>
      <c r="K14" s="10">
        <f t="shared" si="3"/>
        <v>1.5647479148247039</v>
      </c>
      <c r="L14" s="10">
        <f>$K$41</f>
        <v>1.0551719630302518</v>
      </c>
      <c r="M14" s="10">
        <f>$O$45</f>
        <v>0.39200076570505815</v>
      </c>
      <c r="N14" s="10">
        <f>$O$46</f>
        <v>1.7183431603554455</v>
      </c>
      <c r="O14" s="10">
        <f t="shared" si="4"/>
        <v>1.015647479148247</v>
      </c>
      <c r="R14" s="2">
        <f>STDEV(K17:K23)</f>
        <v>0.29217822803362653</v>
      </c>
      <c r="S14" s="2"/>
      <c r="T14" s="2"/>
      <c r="U14" s="2"/>
      <c r="V14" s="2"/>
      <c r="Y14" s="5"/>
    </row>
    <row r="15" spans="2:26" x14ac:dyDescent="0.25">
      <c r="B15" s="1">
        <v>15</v>
      </c>
      <c r="C15" s="10">
        <v>2335.9186</v>
      </c>
      <c r="D15" s="10">
        <v>2355.3319900000001</v>
      </c>
      <c r="E15" s="2">
        <f t="shared" si="0"/>
        <v>19.413390000000163</v>
      </c>
      <c r="F15" s="10">
        <f t="shared" si="1"/>
        <v>2345.6252949999998</v>
      </c>
      <c r="G15" s="10">
        <f>$G$45</f>
        <v>15.606033739853746</v>
      </c>
      <c r="H15" s="10">
        <f>$G$46</f>
        <v>53.144431388351407</v>
      </c>
      <c r="I15" s="10">
        <f>$E$41</f>
        <v>34.375232564102575</v>
      </c>
      <c r="J15" s="10">
        <f t="shared" si="2"/>
        <v>0.82423157679780679</v>
      </c>
      <c r="K15" s="10">
        <f t="shared" si="3"/>
        <v>0.83108161388843604</v>
      </c>
      <c r="L15" s="10">
        <f>$K$41</f>
        <v>1.0551719630302518</v>
      </c>
      <c r="M15" s="10">
        <f>$O$45</f>
        <v>0.39200076570505815</v>
      </c>
      <c r="N15" s="10">
        <f>$O$46</f>
        <v>1.7183431603554455</v>
      </c>
      <c r="O15" s="10">
        <f t="shared" si="4"/>
        <v>1.0083108161388843</v>
      </c>
      <c r="R15" s="2">
        <f>STDEV(K24:K31)</f>
        <v>0.22364189376613944</v>
      </c>
      <c r="S15" s="2"/>
      <c r="T15" s="2"/>
      <c r="U15" s="2"/>
      <c r="V15" s="2"/>
      <c r="Y15" s="5"/>
    </row>
    <row r="16" spans="2:26" x14ac:dyDescent="0.25">
      <c r="B16" s="1">
        <v>16</v>
      </c>
      <c r="C16" s="20">
        <v>2333.7820200000001</v>
      </c>
      <c r="D16" s="20">
        <v>2377.4061700000002</v>
      </c>
      <c r="E16" s="35">
        <f t="shared" si="0"/>
        <v>43.6241500000001</v>
      </c>
      <c r="F16" s="20">
        <f t="shared" si="1"/>
        <v>2355.5940950000004</v>
      </c>
      <c r="G16" s="20">
        <f>$G$45</f>
        <v>15.606033739853746</v>
      </c>
      <c r="H16" s="20">
        <f>$G$46</f>
        <v>53.144431388351407</v>
      </c>
      <c r="I16" s="20">
        <f>$E$41</f>
        <v>34.375232564102575</v>
      </c>
      <c r="J16" s="20">
        <f t="shared" si="2"/>
        <v>1.8349472862687195</v>
      </c>
      <c r="K16" s="20">
        <f t="shared" si="3"/>
        <v>1.8692469830580021</v>
      </c>
      <c r="L16" s="20">
        <f>$K$41</f>
        <v>1.0551719630302518</v>
      </c>
      <c r="M16" s="20">
        <f>$O$45</f>
        <v>0.39200076570505815</v>
      </c>
      <c r="N16" s="20">
        <f>$O$46</f>
        <v>1.7183431603554455</v>
      </c>
      <c r="O16" s="20">
        <f t="shared" si="4"/>
        <v>1.0186924698305799</v>
      </c>
      <c r="R16" s="2">
        <f>STDEV(K32:K40)</f>
        <v>0.27225604690535932</v>
      </c>
      <c r="S16" s="2"/>
      <c r="T16" s="2"/>
      <c r="U16" s="2"/>
      <c r="V16" s="2"/>
      <c r="Y16" s="5"/>
    </row>
    <row r="17" spans="2:25" x14ac:dyDescent="0.25">
      <c r="B17" s="1">
        <v>25</v>
      </c>
      <c r="C17" s="9">
        <v>4021.1005600000003</v>
      </c>
      <c r="D17" s="9">
        <v>4060.6139700000003</v>
      </c>
      <c r="E17" s="14">
        <f t="shared" si="0"/>
        <v>39.513410000000022</v>
      </c>
      <c r="F17" s="9">
        <f t="shared" si="1"/>
        <v>4040.8572650000006</v>
      </c>
      <c r="G17" s="9">
        <f>$G$45</f>
        <v>15.606033739853746</v>
      </c>
      <c r="H17" s="9">
        <f>$G$46</f>
        <v>53.144431388351407</v>
      </c>
      <c r="I17" s="9">
        <f>$E$41</f>
        <v>34.375232564102575</v>
      </c>
      <c r="J17" s="9">
        <f t="shared" si="2"/>
        <v>0.97308954487983546</v>
      </c>
      <c r="K17" s="9">
        <f t="shared" si="3"/>
        <v>0.98265162510633697</v>
      </c>
      <c r="L17" s="9">
        <f>$K$41</f>
        <v>1.0551719630302518</v>
      </c>
      <c r="M17" s="9">
        <f>$O$45</f>
        <v>0.39200076570505815</v>
      </c>
      <c r="N17" s="9">
        <f>$O$46</f>
        <v>1.7183431603554455</v>
      </c>
      <c r="O17" s="9">
        <f t="shared" si="4"/>
        <v>1.0098265162510633</v>
      </c>
      <c r="R17" s="2"/>
      <c r="S17" s="2"/>
      <c r="T17" s="2"/>
      <c r="U17" s="2"/>
      <c r="V17" s="2"/>
      <c r="Y17" s="5"/>
    </row>
    <row r="18" spans="2:25" x14ac:dyDescent="0.25">
      <c r="B18" s="1">
        <v>26</v>
      </c>
      <c r="C18" s="10">
        <v>4019.3180600000001</v>
      </c>
      <c r="D18" s="10">
        <v>4075.5441299999998</v>
      </c>
      <c r="E18" s="2">
        <f t="shared" si="0"/>
        <v>56.226069999999709</v>
      </c>
      <c r="F18" s="10">
        <f t="shared" si="1"/>
        <v>4047.4310949999999</v>
      </c>
      <c r="G18" s="10">
        <f>$G$45</f>
        <v>15.606033739853746</v>
      </c>
      <c r="H18" s="10">
        <f>$G$46</f>
        <v>53.144431388351407</v>
      </c>
      <c r="I18" s="10">
        <f>$E$41</f>
        <v>34.375232564102575</v>
      </c>
      <c r="J18" s="10">
        <f t="shared" si="2"/>
        <v>1.3795966429640822</v>
      </c>
      <c r="K18" s="10">
        <f t="shared" si="3"/>
        <v>1.3988957619342945</v>
      </c>
      <c r="L18" s="10">
        <f>$K$41</f>
        <v>1.0551719630302518</v>
      </c>
      <c r="M18" s="10">
        <f>$O$45</f>
        <v>0.39200076570505815</v>
      </c>
      <c r="N18" s="10">
        <f>$O$46</f>
        <v>1.7183431603554455</v>
      </c>
      <c r="O18" s="10">
        <f t="shared" si="4"/>
        <v>1.013988957619343</v>
      </c>
      <c r="R18" s="2"/>
      <c r="S18" s="2"/>
      <c r="Y18" s="5"/>
    </row>
    <row r="19" spans="2:25" x14ac:dyDescent="0.25">
      <c r="B19" s="1">
        <v>27</v>
      </c>
      <c r="C19" s="10">
        <v>4019.3180600000001</v>
      </c>
      <c r="D19" s="10">
        <v>4063.3937300000002</v>
      </c>
      <c r="E19" s="2">
        <f t="shared" si="0"/>
        <v>44.075670000000173</v>
      </c>
      <c r="F19" s="10">
        <f t="shared" si="1"/>
        <v>4041.3558950000001</v>
      </c>
      <c r="G19" s="10">
        <f>$G$45</f>
        <v>15.606033739853746</v>
      </c>
      <c r="H19" s="10">
        <f>$G$46</f>
        <v>53.144431388351407</v>
      </c>
      <c r="I19" s="10">
        <f>$E$41</f>
        <v>34.375232564102575</v>
      </c>
      <c r="J19" s="10">
        <f t="shared" si="2"/>
        <v>1.0847009403639596</v>
      </c>
      <c r="K19" s="10">
        <f t="shared" si="3"/>
        <v>1.0965957244995976</v>
      </c>
      <c r="L19" s="10">
        <f>$K$41</f>
        <v>1.0551719630302518</v>
      </c>
      <c r="M19" s="10">
        <f>$O$45</f>
        <v>0.39200076570505815</v>
      </c>
      <c r="N19" s="10">
        <f>$O$46</f>
        <v>1.7183431603554455</v>
      </c>
      <c r="O19" s="10">
        <f t="shared" si="4"/>
        <v>1.010965957244996</v>
      </c>
      <c r="Y19" s="5"/>
    </row>
    <row r="20" spans="2:25" x14ac:dyDescent="0.25">
      <c r="B20" s="1">
        <v>37</v>
      </c>
      <c r="C20" s="10">
        <v>4024.0617700000003</v>
      </c>
      <c r="D20" s="10">
        <v>4052.3839200000002</v>
      </c>
      <c r="E20" s="2">
        <f t="shared" si="0"/>
        <v>28.322149999999965</v>
      </c>
      <c r="F20" s="10">
        <f t="shared" si="1"/>
        <v>4038.2228450000002</v>
      </c>
      <c r="G20" s="10">
        <f>$G$45</f>
        <v>15.606033739853746</v>
      </c>
      <c r="H20" s="10">
        <f>$G$46</f>
        <v>53.144431388351407</v>
      </c>
      <c r="I20" s="10">
        <f>$E$41</f>
        <v>34.375232564102575</v>
      </c>
      <c r="J20" s="10">
        <f t="shared" si="2"/>
        <v>0.69890095704456268</v>
      </c>
      <c r="K20" s="10">
        <f t="shared" si="3"/>
        <v>0.703819961491296</v>
      </c>
      <c r="L20" s="10">
        <f>$K$41</f>
        <v>1.0551719630302518</v>
      </c>
      <c r="M20" s="10">
        <f>$O$45</f>
        <v>0.39200076570505815</v>
      </c>
      <c r="N20" s="10">
        <f>$O$46</f>
        <v>1.7183431603554455</v>
      </c>
      <c r="O20" s="10">
        <f t="shared" si="4"/>
        <v>1.0070381996149129</v>
      </c>
      <c r="Y20" s="5"/>
    </row>
    <row r="21" spans="2:25" x14ac:dyDescent="0.25">
      <c r="B21" s="1">
        <v>38</v>
      </c>
      <c r="C21" s="10">
        <v>4013.5837300000003</v>
      </c>
      <c r="D21" s="10">
        <v>4041.6888800000002</v>
      </c>
      <c r="E21" s="2">
        <f t="shared" si="0"/>
        <v>28.105149999999867</v>
      </c>
      <c r="F21" s="10">
        <f t="shared" si="1"/>
        <v>4027.636305</v>
      </c>
      <c r="G21" s="10">
        <f>$G$45</f>
        <v>15.606033739853746</v>
      </c>
      <c r="H21" s="10">
        <f>$G$46</f>
        <v>53.144431388351407</v>
      </c>
      <c r="I21" s="10">
        <f>$E$41</f>
        <v>34.375232564102575</v>
      </c>
      <c r="J21" s="10">
        <f t="shared" si="2"/>
        <v>0.69538133276601599</v>
      </c>
      <c r="K21" s="10">
        <f t="shared" si="3"/>
        <v>0.70025074573440793</v>
      </c>
      <c r="L21" s="10">
        <f>$K$41</f>
        <v>1.0551719630302518</v>
      </c>
      <c r="M21" s="10">
        <f>$O$45</f>
        <v>0.39200076570505815</v>
      </c>
      <c r="N21" s="10">
        <f>$O$46</f>
        <v>1.7183431603554455</v>
      </c>
      <c r="O21" s="10">
        <f t="shared" si="4"/>
        <v>1.0070025074573441</v>
      </c>
      <c r="Y21" s="5"/>
    </row>
    <row r="22" spans="2:25" x14ac:dyDescent="0.25">
      <c r="B22" s="1">
        <v>39</v>
      </c>
      <c r="C22" s="10">
        <v>4017.2949900000003</v>
      </c>
      <c r="D22" s="10">
        <v>4038.5860400000001</v>
      </c>
      <c r="E22" s="2">
        <f t="shared" si="0"/>
        <v>21.291049999999814</v>
      </c>
      <c r="F22" s="10">
        <f t="shared" si="1"/>
        <v>4027.9405150000002</v>
      </c>
      <c r="G22" s="10">
        <f>$G$45</f>
        <v>15.606033739853746</v>
      </c>
      <c r="H22" s="10">
        <f>$G$46</f>
        <v>53.144431388351407</v>
      </c>
      <c r="I22" s="10">
        <f>$E$41</f>
        <v>34.375232564102575</v>
      </c>
      <c r="J22" s="10">
        <f t="shared" si="2"/>
        <v>0.52719069964397269</v>
      </c>
      <c r="K22" s="10">
        <f t="shared" si="3"/>
        <v>0.52998472984927125</v>
      </c>
      <c r="L22" s="10">
        <f>$K$41</f>
        <v>1.0551719630302518</v>
      </c>
      <c r="M22" s="10">
        <f>$O$45</f>
        <v>0.39200076570505815</v>
      </c>
      <c r="N22" s="10">
        <f>$O$46</f>
        <v>1.7183431603554455</v>
      </c>
      <c r="O22" s="10">
        <f t="shared" si="4"/>
        <v>1.0052998472984926</v>
      </c>
      <c r="Y22" s="5"/>
    </row>
    <row r="23" spans="2:25" x14ac:dyDescent="0.25">
      <c r="B23" s="1">
        <v>41</v>
      </c>
      <c r="C23" s="20">
        <v>4016.0880400000001</v>
      </c>
      <c r="D23" s="20">
        <v>4050.1206699999998</v>
      </c>
      <c r="E23" s="35">
        <f t="shared" si="0"/>
        <v>34.032629999999699</v>
      </c>
      <c r="F23" s="20">
        <f t="shared" si="1"/>
        <v>4033.1043549999999</v>
      </c>
      <c r="G23" s="20">
        <f>$G$45</f>
        <v>15.606033739853746</v>
      </c>
      <c r="H23" s="20">
        <f>$G$46</f>
        <v>53.144431388351407</v>
      </c>
      <c r="I23" s="20">
        <f>$E$41</f>
        <v>34.375232564102575</v>
      </c>
      <c r="J23" s="20">
        <f t="shared" si="2"/>
        <v>0.84028681545430839</v>
      </c>
      <c r="K23" s="20">
        <f t="shared" si="3"/>
        <v>0.84740746868685912</v>
      </c>
      <c r="L23" s="20">
        <f>$K$41</f>
        <v>1.0551719630302518</v>
      </c>
      <c r="M23" s="20">
        <f>$O$45</f>
        <v>0.39200076570505815</v>
      </c>
      <c r="N23" s="20">
        <f>$O$46</f>
        <v>1.7183431603554455</v>
      </c>
      <c r="O23" s="20">
        <f t="shared" si="4"/>
        <v>1.0084740746868686</v>
      </c>
      <c r="Y23" s="5"/>
    </row>
    <row r="24" spans="2:25" x14ac:dyDescent="0.25">
      <c r="B24" s="1">
        <v>42</v>
      </c>
      <c r="C24">
        <v>3002.35709</v>
      </c>
      <c r="D24">
        <v>3027.2989600000001</v>
      </c>
      <c r="E24" s="5">
        <f t="shared" si="0"/>
        <v>24.941870000000108</v>
      </c>
      <c r="F24">
        <f t="shared" si="1"/>
        <v>3014.8280249999998</v>
      </c>
      <c r="G24">
        <f>$G$45</f>
        <v>15.606033739853746</v>
      </c>
      <c r="H24">
        <f>$G$46</f>
        <v>53.144431388351407</v>
      </c>
      <c r="I24">
        <f>$E$41</f>
        <v>34.375232564102575</v>
      </c>
      <c r="J24">
        <f t="shared" si="2"/>
        <v>0.82389847615182699</v>
      </c>
      <c r="K24">
        <f t="shared" si="3"/>
        <v>0.83074295469630854</v>
      </c>
      <c r="L24">
        <f>$K$41</f>
        <v>1.0551719630302518</v>
      </c>
      <c r="M24">
        <f>$O$45</f>
        <v>0.39200076570505815</v>
      </c>
      <c r="N24">
        <f>$O$46</f>
        <v>1.7183431603554455</v>
      </c>
      <c r="O24">
        <f t="shared" si="4"/>
        <v>1.0083074295469632</v>
      </c>
      <c r="Y24" s="5"/>
    </row>
    <row r="25" spans="2:25" x14ac:dyDescent="0.25">
      <c r="B25" s="1">
        <v>43</v>
      </c>
      <c r="C25">
        <v>3002.1027000000004</v>
      </c>
      <c r="D25">
        <v>3032.1089000000002</v>
      </c>
      <c r="E25" s="5">
        <f t="shared" si="0"/>
        <v>30.006199999999808</v>
      </c>
      <c r="F25">
        <f t="shared" si="1"/>
        <v>3017.1058000000003</v>
      </c>
      <c r="G25">
        <f>$G$45</f>
        <v>15.606033739853746</v>
      </c>
      <c r="H25">
        <f>$G$46</f>
        <v>53.144431388351407</v>
      </c>
      <c r="I25">
        <f>$E$41</f>
        <v>34.375232564102575</v>
      </c>
      <c r="J25">
        <f t="shared" si="2"/>
        <v>0.98961485189400045</v>
      </c>
      <c r="K25">
        <f t="shared" si="3"/>
        <v>0.99950611283217605</v>
      </c>
      <c r="L25">
        <f>$K$41</f>
        <v>1.0551719630302518</v>
      </c>
      <c r="M25">
        <f>$O$45</f>
        <v>0.39200076570505815</v>
      </c>
      <c r="N25">
        <f>$O$46</f>
        <v>1.7183431603554455</v>
      </c>
      <c r="O25">
        <f t="shared" si="4"/>
        <v>1.0099950611283217</v>
      </c>
      <c r="Y25" s="5"/>
    </row>
    <row r="26" spans="2:25" x14ac:dyDescent="0.25">
      <c r="B26" s="1">
        <v>44</v>
      </c>
      <c r="C26">
        <v>3000.7121299999999</v>
      </c>
      <c r="D26">
        <v>3039.7286400000003</v>
      </c>
      <c r="E26" s="5">
        <f t="shared" si="0"/>
        <v>39.01651000000038</v>
      </c>
      <c r="F26">
        <f t="shared" si="1"/>
        <v>3020.2203850000001</v>
      </c>
      <c r="G26">
        <f>$G$45</f>
        <v>15.606033739853746</v>
      </c>
      <c r="H26">
        <f>$G$46</f>
        <v>53.144431388351407</v>
      </c>
      <c r="I26">
        <f>$E$41</f>
        <v>34.375232564102575</v>
      </c>
      <c r="J26">
        <f t="shared" si="2"/>
        <v>1.283552402888186</v>
      </c>
      <c r="K26">
        <f t="shared" si="3"/>
        <v>1.3002416862959922</v>
      </c>
      <c r="L26">
        <f>$K$41</f>
        <v>1.0551719630302518</v>
      </c>
      <c r="M26">
        <f>$O$45</f>
        <v>0.39200076570505815</v>
      </c>
      <c r="N26">
        <f>$O$46</f>
        <v>1.7183431603554455</v>
      </c>
      <c r="O26">
        <f t="shared" si="4"/>
        <v>1.0130024168629599</v>
      </c>
      <c r="Y26" s="5"/>
    </row>
    <row r="27" spans="2:25" x14ac:dyDescent="0.25">
      <c r="B27" s="1">
        <v>45</v>
      </c>
      <c r="C27">
        <v>3005.7166099999999</v>
      </c>
      <c r="D27">
        <v>3021.65254</v>
      </c>
      <c r="E27" s="5">
        <f t="shared" si="0"/>
        <v>15.935930000000099</v>
      </c>
      <c r="F27">
        <f t="shared" si="1"/>
        <v>3013.6845750000002</v>
      </c>
      <c r="G27">
        <f>$G$45</f>
        <v>15.606033739853746</v>
      </c>
      <c r="H27">
        <f>$G$46</f>
        <v>53.144431388351407</v>
      </c>
      <c r="I27">
        <f>$E$41</f>
        <v>34.375232564102575</v>
      </c>
      <c r="J27">
        <f t="shared" si="2"/>
        <v>0.52739121355098284</v>
      </c>
      <c r="K27">
        <f t="shared" si="3"/>
        <v>0.53018737518305492</v>
      </c>
      <c r="L27">
        <f>$K$41</f>
        <v>1.0551719630302518</v>
      </c>
      <c r="M27">
        <f>$O$45</f>
        <v>0.39200076570505815</v>
      </c>
      <c r="N27">
        <f>$O$46</f>
        <v>1.7183431603554455</v>
      </c>
      <c r="O27">
        <f t="shared" si="4"/>
        <v>1.0053018737518304</v>
      </c>
      <c r="Y27" s="5"/>
    </row>
    <row r="28" spans="2:25" x14ac:dyDescent="0.25">
      <c r="B28" s="1">
        <v>46</v>
      </c>
      <c r="C28">
        <v>3004.6467700000003</v>
      </c>
      <c r="D28">
        <v>3026.6867299999999</v>
      </c>
      <c r="E28" s="5">
        <f t="shared" si="0"/>
        <v>22.03995999999961</v>
      </c>
      <c r="F28">
        <f t="shared" si="1"/>
        <v>3015.6667500000003</v>
      </c>
      <c r="G28">
        <f>$G$45</f>
        <v>15.606033739853746</v>
      </c>
      <c r="H28">
        <f>$G$46</f>
        <v>53.144431388351407</v>
      </c>
      <c r="I28">
        <f>$E$41</f>
        <v>34.375232564102575</v>
      </c>
      <c r="J28">
        <f t="shared" si="2"/>
        <v>0.7281876839629059</v>
      </c>
      <c r="K28">
        <f t="shared" si="3"/>
        <v>0.7335291529126936</v>
      </c>
      <c r="L28">
        <f>$K$41</f>
        <v>1.0551719630302518</v>
      </c>
      <c r="M28">
        <f>$O$45</f>
        <v>0.39200076570505815</v>
      </c>
      <c r="N28">
        <f>$O$46</f>
        <v>1.7183431603554455</v>
      </c>
      <c r="O28">
        <f t="shared" si="4"/>
        <v>1.0073352915291269</v>
      </c>
      <c r="Y28" s="5"/>
    </row>
    <row r="29" spans="2:25" x14ac:dyDescent="0.25">
      <c r="B29" s="1">
        <v>47</v>
      </c>
      <c r="C29">
        <v>3003.4523900000004</v>
      </c>
      <c r="D29">
        <v>3027.1971600000002</v>
      </c>
      <c r="E29" s="5">
        <f t="shared" si="0"/>
        <v>23.744769999999789</v>
      </c>
      <c r="F29">
        <f t="shared" si="1"/>
        <v>3015.324775</v>
      </c>
      <c r="G29">
        <f>$G$45</f>
        <v>15.606033739853746</v>
      </c>
      <c r="H29">
        <f>$G$46</f>
        <v>53.144431388351407</v>
      </c>
      <c r="I29">
        <f>$E$41</f>
        <v>34.375232564102575</v>
      </c>
      <c r="J29">
        <f t="shared" si="2"/>
        <v>0.7843813516262611</v>
      </c>
      <c r="K29">
        <f t="shared" si="3"/>
        <v>0.79058253358894726</v>
      </c>
      <c r="L29">
        <f>$K$41</f>
        <v>1.0551719630302518</v>
      </c>
      <c r="M29">
        <f>$O$45</f>
        <v>0.39200076570505815</v>
      </c>
      <c r="N29">
        <f>$O$46</f>
        <v>1.7183431603554455</v>
      </c>
      <c r="O29">
        <f t="shared" si="4"/>
        <v>1.0079058253358895</v>
      </c>
      <c r="Y29" s="5"/>
    </row>
    <row r="30" spans="2:25" x14ac:dyDescent="0.25">
      <c r="B30" s="1">
        <v>48</v>
      </c>
      <c r="C30">
        <v>3003.5497999999998</v>
      </c>
      <c r="D30">
        <v>3027.43244</v>
      </c>
      <c r="E30" s="5">
        <f t="shared" si="0"/>
        <v>23.882640000000265</v>
      </c>
      <c r="F30">
        <f t="shared" si="1"/>
        <v>3015.4911199999997</v>
      </c>
      <c r="G30">
        <f>$G$45</f>
        <v>15.606033739853746</v>
      </c>
      <c r="H30">
        <f>$G$46</f>
        <v>53.144431388351407</v>
      </c>
      <c r="I30">
        <f>$E$41</f>
        <v>34.375232564102575</v>
      </c>
      <c r="J30">
        <f t="shared" si="2"/>
        <v>0.78887441663273805</v>
      </c>
      <c r="K30">
        <f t="shared" si="3"/>
        <v>0.79514712890727723</v>
      </c>
      <c r="L30">
        <f>$K$41</f>
        <v>1.0551719630302518</v>
      </c>
      <c r="M30">
        <f>$O$45</f>
        <v>0.39200076570505815</v>
      </c>
      <c r="N30">
        <f>$O$46</f>
        <v>1.7183431603554455</v>
      </c>
      <c r="O30">
        <f t="shared" si="4"/>
        <v>1.0079514712890727</v>
      </c>
      <c r="Y30" s="5"/>
    </row>
    <row r="31" spans="2:25" x14ac:dyDescent="0.25">
      <c r="B31" s="1">
        <v>49</v>
      </c>
      <c r="C31">
        <v>3001.14464</v>
      </c>
      <c r="D31">
        <v>3028.3586</v>
      </c>
      <c r="E31" s="5">
        <f t="shared" si="0"/>
        <v>27.213960000000043</v>
      </c>
      <c r="F31">
        <f t="shared" si="1"/>
        <v>3014.75162</v>
      </c>
      <c r="G31">
        <f>$G$45</f>
        <v>15.606033739853746</v>
      </c>
      <c r="H31">
        <f>$G$46</f>
        <v>53.144431388351407</v>
      </c>
      <c r="I31">
        <f>$E$41</f>
        <v>34.375232564102575</v>
      </c>
      <c r="J31">
        <f t="shared" si="2"/>
        <v>0.8986373014080975</v>
      </c>
      <c r="K31">
        <f t="shared" si="3"/>
        <v>0.90678601881714183</v>
      </c>
      <c r="L31">
        <f>$K$41</f>
        <v>1.0551719630302518</v>
      </c>
      <c r="M31">
        <f>$O$45</f>
        <v>0.39200076570505815</v>
      </c>
      <c r="N31">
        <f>$O$46</f>
        <v>1.7183431603554455</v>
      </c>
      <c r="O31">
        <f t="shared" si="4"/>
        <v>1.0090678601881715</v>
      </c>
      <c r="Y31" s="5"/>
    </row>
    <row r="32" spans="2:25" x14ac:dyDescent="0.25">
      <c r="B32" s="1">
        <v>50</v>
      </c>
      <c r="C32" s="9">
        <v>2933.9548100000002</v>
      </c>
      <c r="D32" s="9">
        <v>2969.5565000000001</v>
      </c>
      <c r="E32" s="14">
        <f t="shared" si="0"/>
        <v>35.601689999999962</v>
      </c>
      <c r="F32" s="9">
        <f t="shared" si="1"/>
        <v>2951.7556549999999</v>
      </c>
      <c r="G32" s="9">
        <f>$G$45</f>
        <v>15.606033739853746</v>
      </c>
      <c r="H32" s="9">
        <f>$G$46</f>
        <v>53.144431388351407</v>
      </c>
      <c r="I32" s="9">
        <f>$E$41</f>
        <v>34.375232564102575</v>
      </c>
      <c r="J32" s="9">
        <f t="shared" si="2"/>
        <v>1.198889127046411</v>
      </c>
      <c r="K32" s="9">
        <f t="shared" si="3"/>
        <v>1.2134368899839993</v>
      </c>
      <c r="L32" s="9">
        <f>$K$41</f>
        <v>1.0551719630302518</v>
      </c>
      <c r="M32" s="9">
        <f>$O$45</f>
        <v>0.39200076570505815</v>
      </c>
      <c r="N32" s="9">
        <f>$O$46</f>
        <v>1.7183431603554455</v>
      </c>
      <c r="O32" s="9">
        <f t="shared" si="4"/>
        <v>1.0121343688998401</v>
      </c>
      <c r="Y32" s="5"/>
    </row>
    <row r="33" spans="1:25" x14ac:dyDescent="0.25">
      <c r="B33" s="1">
        <v>52</v>
      </c>
      <c r="C33" s="10">
        <v>2928.4703599999998</v>
      </c>
      <c r="D33" s="10">
        <v>2964.33653</v>
      </c>
      <c r="E33" s="2">
        <f t="shared" si="0"/>
        <v>35.866170000000238</v>
      </c>
      <c r="F33" s="10">
        <f t="shared" si="1"/>
        <v>2946.4034449999999</v>
      </c>
      <c r="G33" s="10">
        <f>$G$45</f>
        <v>15.606033739853746</v>
      </c>
      <c r="H33" s="10">
        <f>$G$46</f>
        <v>53.144431388351407</v>
      </c>
      <c r="I33" s="10">
        <f>$E$41</f>
        <v>34.375232564102575</v>
      </c>
      <c r="J33" s="10">
        <f t="shared" si="2"/>
        <v>1.2099223430613744</v>
      </c>
      <c r="K33" s="10">
        <f t="shared" si="3"/>
        <v>1.2247407551019311</v>
      </c>
      <c r="L33" s="10">
        <f>$K$41</f>
        <v>1.0551719630302518</v>
      </c>
      <c r="M33" s="10">
        <f>$O$45</f>
        <v>0.39200076570505815</v>
      </c>
      <c r="N33" s="10">
        <f>$O$46</f>
        <v>1.7183431603554455</v>
      </c>
      <c r="O33" s="10">
        <f t="shared" si="4"/>
        <v>1.0122474075510193</v>
      </c>
      <c r="Y33" s="5"/>
    </row>
    <row r="34" spans="1:25" x14ac:dyDescent="0.25">
      <c r="B34" s="1">
        <v>53</v>
      </c>
      <c r="C34" s="10">
        <v>2929.3171400000001</v>
      </c>
      <c r="D34" s="10">
        <v>2972.7311300000001</v>
      </c>
      <c r="E34" s="2">
        <f t="shared" si="0"/>
        <v>43.413990000000013</v>
      </c>
      <c r="F34" s="10">
        <f t="shared" si="1"/>
        <v>2951.0241350000001</v>
      </c>
      <c r="G34" s="10">
        <f>$G$45</f>
        <v>15.606033739853746</v>
      </c>
      <c r="H34" s="10">
        <f>$G$46</f>
        <v>53.144431388351407</v>
      </c>
      <c r="I34" s="10">
        <f>$E$41</f>
        <v>34.375232564102575</v>
      </c>
      <c r="J34" s="10">
        <f t="shared" si="2"/>
        <v>1.4604075545843265</v>
      </c>
      <c r="K34" s="10">
        <f t="shared" si="3"/>
        <v>1.4820515473445806</v>
      </c>
      <c r="L34" s="10">
        <f>$K$41</f>
        <v>1.0551719630302518</v>
      </c>
      <c r="M34" s="10">
        <f>$O$45</f>
        <v>0.39200076570505815</v>
      </c>
      <c r="N34" s="10">
        <f>$O$46</f>
        <v>1.7183431603554455</v>
      </c>
      <c r="O34" s="10">
        <f t="shared" si="4"/>
        <v>1.0148205154734458</v>
      </c>
      <c r="Y34" s="5"/>
    </row>
    <row r="35" spans="1:25" x14ac:dyDescent="0.25">
      <c r="B35" s="1">
        <v>54</v>
      </c>
      <c r="C35" s="10">
        <v>2935.2722100000001</v>
      </c>
      <c r="D35" s="10">
        <v>2974.4589900000001</v>
      </c>
      <c r="E35" s="2">
        <f t="shared" si="0"/>
        <v>39.186779999999999</v>
      </c>
      <c r="F35" s="10">
        <f t="shared" si="1"/>
        <v>2954.8656000000001</v>
      </c>
      <c r="G35" s="10">
        <f>$G$45</f>
        <v>15.606033739853746</v>
      </c>
      <c r="H35" s="10">
        <f>$G$46</f>
        <v>53.144431388351407</v>
      </c>
      <c r="I35" s="10">
        <f>$E$41</f>
        <v>34.375232564102575</v>
      </c>
      <c r="J35" s="10">
        <f t="shared" si="2"/>
        <v>1.3174422687199328</v>
      </c>
      <c r="K35" s="10">
        <f t="shared" si="3"/>
        <v>1.3350305251586869</v>
      </c>
      <c r="L35" s="10">
        <f>$K$41</f>
        <v>1.0551719630302518</v>
      </c>
      <c r="M35" s="10">
        <f>$O$45</f>
        <v>0.39200076570505815</v>
      </c>
      <c r="N35" s="10">
        <f>$O$46</f>
        <v>1.7183431603554455</v>
      </c>
      <c r="O35" s="10">
        <f t="shared" si="4"/>
        <v>1.0133503052515869</v>
      </c>
      <c r="Y35" s="5"/>
    </row>
    <row r="36" spans="1:25" x14ac:dyDescent="0.25">
      <c r="B36" s="1">
        <v>55</v>
      </c>
      <c r="C36" s="10">
        <v>2931.2633100000003</v>
      </c>
      <c r="D36" s="10">
        <v>2955.5353599999999</v>
      </c>
      <c r="E36" s="2">
        <f t="shared" si="0"/>
        <v>24.272049999999581</v>
      </c>
      <c r="F36" s="10">
        <f t="shared" si="1"/>
        <v>2943.3993350000001</v>
      </c>
      <c r="G36" s="10">
        <f>$G$45</f>
        <v>15.606033739853746</v>
      </c>
      <c r="H36" s="10">
        <f>$G$46</f>
        <v>53.144431388351407</v>
      </c>
      <c r="I36" s="10">
        <f>$E$41</f>
        <v>34.375232564102575</v>
      </c>
      <c r="J36" s="10">
        <f t="shared" si="2"/>
        <v>0.82124038603955607</v>
      </c>
      <c r="K36" s="10">
        <f t="shared" si="3"/>
        <v>0.82804058977559336</v>
      </c>
      <c r="L36" s="10">
        <f>$K$41</f>
        <v>1.0551719630302518</v>
      </c>
      <c r="M36" s="10">
        <f>$O$45</f>
        <v>0.39200076570505815</v>
      </c>
      <c r="N36" s="10">
        <f>$O$46</f>
        <v>1.7183431603554455</v>
      </c>
      <c r="O36" s="10">
        <f t="shared" si="4"/>
        <v>1.0082804058977559</v>
      </c>
      <c r="Y36" s="5"/>
    </row>
    <row r="37" spans="1:25" x14ac:dyDescent="0.25">
      <c r="B37" s="1">
        <v>56</v>
      </c>
      <c r="C37" s="10">
        <v>2927.4032499999998</v>
      </c>
      <c r="D37" s="10">
        <v>2958.0866000000001</v>
      </c>
      <c r="E37" s="2">
        <f t="shared" si="0"/>
        <v>30.683350000000246</v>
      </c>
      <c r="F37" s="10">
        <f t="shared" si="1"/>
        <v>2942.744925</v>
      </c>
      <c r="G37" s="10">
        <f>$G$45</f>
        <v>15.606033739853746</v>
      </c>
      <c r="H37" s="10">
        <f>$G$46</f>
        <v>53.144431388351407</v>
      </c>
      <c r="I37" s="10">
        <f>$E$41</f>
        <v>34.375232564102575</v>
      </c>
      <c r="J37" s="10">
        <f t="shared" si="2"/>
        <v>1.037270173226174</v>
      </c>
      <c r="K37" s="10">
        <f t="shared" si="3"/>
        <v>1.0481422400552518</v>
      </c>
      <c r="L37" s="10">
        <f>$K$41</f>
        <v>1.0551719630302518</v>
      </c>
      <c r="M37" s="10">
        <f>$O$45</f>
        <v>0.39200076570505815</v>
      </c>
      <c r="N37" s="10">
        <f>$O$46</f>
        <v>1.7183431603554455</v>
      </c>
      <c r="O37" s="10">
        <f t="shared" si="4"/>
        <v>1.0104814224005525</v>
      </c>
      <c r="Y37" s="5"/>
    </row>
    <row r="38" spans="1:25" x14ac:dyDescent="0.25">
      <c r="B38" s="1">
        <v>57</v>
      </c>
      <c r="C38" s="10">
        <v>2932.7660800000003</v>
      </c>
      <c r="D38" s="10">
        <v>2976.6326000000004</v>
      </c>
      <c r="E38" s="2">
        <f t="shared" si="0"/>
        <v>43.866520000000037</v>
      </c>
      <c r="F38" s="10">
        <f t="shared" si="1"/>
        <v>2954.6993400000001</v>
      </c>
      <c r="G38" s="10">
        <f>$G$45</f>
        <v>15.606033739853746</v>
      </c>
      <c r="H38" s="10">
        <f>$G$46</f>
        <v>53.144431388351407</v>
      </c>
      <c r="I38" s="10">
        <f>$E$41</f>
        <v>34.375232564102575</v>
      </c>
      <c r="J38" s="10">
        <f t="shared" si="2"/>
        <v>1.4736961491317413</v>
      </c>
      <c r="K38" s="10">
        <f t="shared" si="3"/>
        <v>1.4957387941420828</v>
      </c>
      <c r="L38" s="10">
        <f>$K$41</f>
        <v>1.0551719630302518</v>
      </c>
      <c r="M38" s="10">
        <f>$O$45</f>
        <v>0.39200076570505815</v>
      </c>
      <c r="N38" s="10">
        <f>$O$46</f>
        <v>1.7183431603554455</v>
      </c>
      <c r="O38" s="10">
        <f t="shared" si="4"/>
        <v>1.0149573879414209</v>
      </c>
      <c r="Y38" s="5"/>
    </row>
    <row r="39" spans="1:25" x14ac:dyDescent="0.25">
      <c r="B39" s="1">
        <v>58</v>
      </c>
      <c r="C39" s="10">
        <v>2926.7661600000001</v>
      </c>
      <c r="D39" s="10">
        <v>2977.5121300000001</v>
      </c>
      <c r="E39" s="2">
        <f t="shared" si="0"/>
        <v>50.745969999999943</v>
      </c>
      <c r="F39" s="10">
        <f t="shared" si="1"/>
        <v>2952.1391450000001</v>
      </c>
      <c r="G39" s="10">
        <f>$G$45</f>
        <v>15.606033739853746</v>
      </c>
      <c r="H39" s="10">
        <f>$G$46</f>
        <v>53.144431388351407</v>
      </c>
      <c r="I39" s="10">
        <f>$E$41</f>
        <v>34.375232564102575</v>
      </c>
      <c r="J39" s="10">
        <f t="shared" si="2"/>
        <v>1.70430775037682</v>
      </c>
      <c r="K39" s="10">
        <f t="shared" si="3"/>
        <v>1.7338580271134452</v>
      </c>
      <c r="L39" s="10">
        <f>$K$41</f>
        <v>1.0551719630302518</v>
      </c>
      <c r="M39" s="10">
        <f>$O$45</f>
        <v>0.39200076570505815</v>
      </c>
      <c r="N39" s="10">
        <f>$O$46</f>
        <v>1.7183431603554455</v>
      </c>
      <c r="O39" s="10">
        <f t="shared" si="4"/>
        <v>1.0173385802711346</v>
      </c>
      <c r="Y39" s="5"/>
    </row>
    <row r="40" spans="1:25" x14ac:dyDescent="0.25">
      <c r="B40" s="1">
        <v>59</v>
      </c>
      <c r="C40" s="20">
        <v>2926.5814700000001</v>
      </c>
      <c r="D40" s="20">
        <v>2970.1169900000004</v>
      </c>
      <c r="E40" s="35">
        <f t="shared" si="0"/>
        <v>43.535520000000361</v>
      </c>
      <c r="F40" s="20">
        <f t="shared" si="1"/>
        <v>2948.3492300000003</v>
      </c>
      <c r="G40" s="20">
        <f>$G$45</f>
        <v>15.606033739853746</v>
      </c>
      <c r="H40" s="20">
        <f>$G$46</f>
        <v>53.144431388351407</v>
      </c>
      <c r="I40" s="20">
        <f>$E$41</f>
        <v>34.375232564102575</v>
      </c>
      <c r="J40" s="20">
        <f t="shared" si="2"/>
        <v>1.4657846861446475</v>
      </c>
      <c r="K40" s="20">
        <f t="shared" si="3"/>
        <v>1.4875895459011554</v>
      </c>
      <c r="L40" s="20">
        <f>$K$41</f>
        <v>1.0551719630302518</v>
      </c>
      <c r="M40" s="20">
        <f>$O$45</f>
        <v>0.39200076570505815</v>
      </c>
      <c r="N40" s="20">
        <f>$O$46</f>
        <v>1.7183431603554455</v>
      </c>
      <c r="O40" s="20">
        <f t="shared" si="4"/>
        <v>1.0148758954590116</v>
      </c>
      <c r="Y40" s="5"/>
    </row>
    <row r="41" spans="1:25" s="9" customFormat="1" x14ac:dyDescent="0.25">
      <c r="E41" s="14">
        <f>AVERAGE(E2:E40)</f>
        <v>34.375232564102575</v>
      </c>
      <c r="F41" s="9" t="s">
        <v>0</v>
      </c>
      <c r="J41"/>
      <c r="K41" s="14">
        <f>AVERAGE(K2:K40)</f>
        <v>1.0551719630302518</v>
      </c>
    </row>
    <row r="42" spans="1:25" x14ac:dyDescent="0.25">
      <c r="A42" s="2"/>
      <c r="E42" s="2">
        <f>STDEV(E2:E40)</f>
        <v>9.5761218491065456</v>
      </c>
      <c r="F42" t="s">
        <v>1</v>
      </c>
      <c r="G42" s="10"/>
      <c r="H42" s="10"/>
      <c r="K42" s="2">
        <f>STDEV(K2:K40)</f>
        <v>0.3383526516965274</v>
      </c>
    </row>
    <row r="44" spans="1:25" ht="15.75" thickBot="1" x14ac:dyDescent="0.3">
      <c r="F44" t="s">
        <v>4</v>
      </c>
      <c r="N44" t="s">
        <v>4</v>
      </c>
    </row>
    <row r="45" spans="1:25" x14ac:dyDescent="0.25">
      <c r="F45" s="7" t="s">
        <v>2</v>
      </c>
      <c r="G45" s="3">
        <f>E41-(1.96*E42)</f>
        <v>15.606033739853746</v>
      </c>
      <c r="H45" t="s">
        <v>17</v>
      </c>
      <c r="I45" s="1" t="s">
        <v>24</v>
      </c>
      <c r="J45" s="16">
        <f>E42/E41</f>
        <v>0.27857620544818407</v>
      </c>
      <c r="K45">
        <f>J45*1+0</f>
        <v>0.27857620544818407</v>
      </c>
      <c r="L45">
        <f>E41/800</f>
        <v>4.296904070512822E-2</v>
      </c>
      <c r="M45" t="s">
        <v>25</v>
      </c>
      <c r="N45" s="7" t="s">
        <v>2</v>
      </c>
      <c r="O45" s="3">
        <f>K41-(1.96*K42)</f>
        <v>0.39200076570505815</v>
      </c>
    </row>
    <row r="46" spans="1:25" ht="15.75" thickBot="1" x14ac:dyDescent="0.3">
      <c r="F46" s="8" t="s">
        <v>3</v>
      </c>
      <c r="G46" s="4">
        <f>E41+(1.96*E42)</f>
        <v>53.144431388351407</v>
      </c>
      <c r="H46" t="s">
        <v>18</v>
      </c>
      <c r="N46" s="8" t="s">
        <v>3</v>
      </c>
      <c r="O46" s="4">
        <f>K41+(1.96*K42)</f>
        <v>1.7183431603554455</v>
      </c>
    </row>
    <row r="48" spans="1:25" x14ac:dyDescent="0.25">
      <c r="F48" t="s">
        <v>7</v>
      </c>
      <c r="P48">
        <f>(G45-G46)/2</f>
        <v>-18.769198824248832</v>
      </c>
    </row>
    <row r="49" spans="3:12" x14ac:dyDescent="0.25">
      <c r="F49" s="11" t="s">
        <v>8</v>
      </c>
      <c r="G49">
        <f>((E42)^2)/93</f>
        <v>0.98604418998855659</v>
      </c>
    </row>
    <row r="50" spans="3:12" x14ac:dyDescent="0.25">
      <c r="F50" s="11" t="s">
        <v>9</v>
      </c>
      <c r="G50">
        <f>((E42)^2)/(2*(93-1))</f>
        <v>0.49838103080943347</v>
      </c>
    </row>
    <row r="51" spans="3:12" x14ac:dyDescent="0.25">
      <c r="F51" s="12" t="s">
        <v>10</v>
      </c>
      <c r="G51" s="10" t="s">
        <v>11</v>
      </c>
    </row>
    <row r="52" spans="3:12" x14ac:dyDescent="0.25">
      <c r="E52" s="11" t="s">
        <v>14</v>
      </c>
      <c r="F52" s="12" t="s">
        <v>12</v>
      </c>
      <c r="G52" s="10">
        <f>E42/(SQRT(93))</f>
        <v>0.99299757803760869</v>
      </c>
    </row>
    <row r="53" spans="3:12" ht="15.75" thickBot="1" x14ac:dyDescent="0.3">
      <c r="F53" s="13" t="s">
        <v>21</v>
      </c>
    </row>
    <row r="54" spans="3:12" ht="15" customHeight="1" x14ac:dyDescent="0.25">
      <c r="F54" s="22" t="s">
        <v>15</v>
      </c>
      <c r="G54" s="3">
        <f>E41+(1.984*G52)</f>
        <v>36.345339758929192</v>
      </c>
    </row>
    <row r="55" spans="3:12" ht="15.75" thickBot="1" x14ac:dyDescent="0.3">
      <c r="F55" s="23"/>
      <c r="G55" s="4">
        <f>E41-(1.984*G52)</f>
        <v>32.405125369275957</v>
      </c>
    </row>
    <row r="56" spans="3:12" x14ac:dyDescent="0.25">
      <c r="F56" s="24" t="s">
        <v>13</v>
      </c>
      <c r="G56" s="26">
        <f>1.71*G52</f>
        <v>1.6980258584443109</v>
      </c>
    </row>
    <row r="57" spans="3:12" ht="15.75" thickBot="1" x14ac:dyDescent="0.3">
      <c r="F57" s="25"/>
      <c r="G57" s="27"/>
    </row>
    <row r="58" spans="3:12" x14ac:dyDescent="0.25">
      <c r="E58" t="s">
        <v>17</v>
      </c>
      <c r="F58" s="28" t="s">
        <v>16</v>
      </c>
      <c r="G58" s="3">
        <f>G45-(1.984*G56)</f>
        <v>12.237150436700233</v>
      </c>
    </row>
    <row r="59" spans="3:12" ht="15.75" thickBot="1" x14ac:dyDescent="0.3">
      <c r="F59" s="29"/>
      <c r="G59" s="4">
        <f>G45+(1.984*G56)</f>
        <v>18.97491704300726</v>
      </c>
    </row>
    <row r="60" spans="3:12" x14ac:dyDescent="0.25">
      <c r="E60" t="s">
        <v>18</v>
      </c>
      <c r="F60" s="28" t="s">
        <v>19</v>
      </c>
      <c r="G60" s="3">
        <f>G46-(1.984*G56)</f>
        <v>49.775548085197897</v>
      </c>
    </row>
    <row r="61" spans="3:12" ht="15.75" thickBot="1" x14ac:dyDescent="0.3">
      <c r="F61" s="29"/>
      <c r="G61" s="4">
        <f>G46+(1.984*G56)</f>
        <v>56.513314691504917</v>
      </c>
    </row>
    <row r="63" spans="3:12" x14ac:dyDescent="0.25">
      <c r="C63" s="2"/>
      <c r="D63" s="2"/>
      <c r="E63" s="2"/>
      <c r="F63" s="21"/>
      <c r="G63" s="2"/>
      <c r="H63" s="2"/>
      <c r="I63" s="2"/>
      <c r="J63" s="2"/>
      <c r="K63" s="2"/>
      <c r="L63" s="2"/>
    </row>
    <row r="64" spans="3:12" x14ac:dyDescent="0.25">
      <c r="C64" s="2"/>
      <c r="D64" s="2"/>
      <c r="E64" s="2"/>
      <c r="F64" s="21"/>
      <c r="G64" s="2"/>
      <c r="H64" s="2"/>
      <c r="I64" s="2"/>
      <c r="J64" s="2"/>
      <c r="K64" s="2"/>
      <c r="L64" s="2"/>
    </row>
    <row r="65" spans="3:12" x14ac:dyDescent="0.25"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3:12" x14ac:dyDescent="0.25"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3:12" x14ac:dyDescent="0.25">
      <c r="C67" s="2"/>
      <c r="D67" s="2"/>
      <c r="E67" s="2"/>
      <c r="F67" s="19"/>
      <c r="G67" s="19"/>
      <c r="H67" s="19"/>
      <c r="I67" s="19"/>
      <c r="J67" s="19"/>
      <c r="K67" s="2"/>
      <c r="L67" s="2"/>
    </row>
    <row r="68" spans="3:12" x14ac:dyDescent="0.25">
      <c r="C68" s="2"/>
      <c r="D68" s="2"/>
      <c r="E68" s="2"/>
      <c r="F68" s="19"/>
      <c r="G68" s="19"/>
      <c r="H68" s="19"/>
      <c r="I68" s="19"/>
      <c r="J68" s="19"/>
      <c r="K68" s="2"/>
      <c r="L68" s="2"/>
    </row>
    <row r="69" spans="3:12" x14ac:dyDescent="0.25"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3:12" x14ac:dyDescent="0.25">
      <c r="C70" s="2"/>
      <c r="D70" s="2"/>
      <c r="E70" s="2"/>
      <c r="F70" s="2"/>
      <c r="G70" s="2"/>
      <c r="H70" s="2"/>
      <c r="I70" s="2"/>
      <c r="J70" s="2"/>
      <c r="K70" s="2"/>
      <c r="L70" s="2"/>
    </row>
    <row r="71" spans="3:12" x14ac:dyDescent="0.25">
      <c r="C71" s="2"/>
      <c r="D71" s="2"/>
      <c r="E71" s="2"/>
      <c r="F71" s="19"/>
      <c r="G71" s="19"/>
      <c r="H71" s="19"/>
      <c r="I71" s="19"/>
      <c r="J71" s="19"/>
      <c r="K71" s="2"/>
      <c r="L71" s="2"/>
    </row>
    <row r="72" spans="3:12" x14ac:dyDescent="0.25"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3:12" x14ac:dyDescent="0.25"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3:12" x14ac:dyDescent="0.25">
      <c r="C74" s="2"/>
      <c r="D74" s="2"/>
      <c r="E74" s="2"/>
      <c r="F74" s="19"/>
      <c r="G74" s="2"/>
      <c r="H74" s="2"/>
      <c r="I74" s="2"/>
      <c r="J74" s="2"/>
      <c r="K74" s="2"/>
      <c r="L74" s="2"/>
    </row>
    <row r="75" spans="3:12" x14ac:dyDescent="0.25"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3:12" x14ac:dyDescent="0.25"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3:12" x14ac:dyDescent="0.25"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3:12" x14ac:dyDescent="0.25"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3:12" x14ac:dyDescent="0.25"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3:12" x14ac:dyDescent="0.25">
      <c r="C80" s="2"/>
      <c r="D80" s="2"/>
      <c r="E80" s="2"/>
      <c r="F80" s="2"/>
      <c r="G80" s="2"/>
      <c r="H80" s="2"/>
      <c r="I80" s="2"/>
      <c r="J80" s="2"/>
      <c r="K80" s="2"/>
      <c r="L80" s="2"/>
    </row>
  </sheetData>
  <mergeCells count="6">
    <mergeCell ref="F54:F55"/>
    <mergeCell ref="F56:F57"/>
    <mergeCell ref="G56:G57"/>
    <mergeCell ref="F58:F59"/>
    <mergeCell ref="F60:F61"/>
    <mergeCell ref="F63:F64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 10 models</vt:lpstr>
      <vt:lpstr> 10 models log</vt:lpstr>
      <vt:lpstr> 10 models ratio</vt:lpstr>
      <vt:lpstr>Sheet2</vt:lpstr>
      <vt:lpstr> 5 models TT</vt:lpstr>
      <vt:lpstr> 5 models TF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Seminati</dc:creator>
  <cp:lastModifiedBy>Elena Seminati</cp:lastModifiedBy>
  <dcterms:created xsi:type="dcterms:W3CDTF">2016-10-14T14:14:08Z</dcterms:created>
  <dcterms:modified xsi:type="dcterms:W3CDTF">2016-11-23T17:02:08Z</dcterms:modified>
</cp:coreProperties>
</file>